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Мои документы\ВОЛОШИНА Г.А\БЮДЖЕТНАЯ РОСПИСЬ\2021\ГИЛЕВСКИЙ\СЕССИЯ декабрь\"/>
    </mc:Choice>
  </mc:AlternateContent>
  <bookViews>
    <workbookView xWindow="0" yWindow="0" windowWidth="28800" windowHeight="12300"/>
  </bookViews>
  <sheets>
    <sheet name="доходы" sheetId="2" r:id="rId1"/>
  </sheets>
  <definedNames>
    <definedName name="_xlnm._FilterDatabase" localSheetId="0" hidden="1">доходы!$A$11:$M$65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доходы!$9:$11</definedName>
    <definedName name="_xlnm.Print_Area" localSheetId="0">доходы!$A$1:$M$65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2" l="1"/>
  <c r="M47" i="2"/>
  <c r="K47" i="2"/>
  <c r="K39" i="2"/>
  <c r="K34" i="2"/>
  <c r="K31" i="2"/>
  <c r="K29" i="2"/>
  <c r="K23" i="2"/>
  <c r="K15" i="2"/>
  <c r="M63" i="2" l="1"/>
  <c r="L63" i="2"/>
  <c r="K63" i="2"/>
  <c r="M61" i="2"/>
  <c r="L61" i="2"/>
  <c r="K61" i="2"/>
  <c r="M59" i="2"/>
  <c r="L59" i="2"/>
  <c r="K59" i="2"/>
  <c r="M57" i="2"/>
  <c r="L57" i="2"/>
  <c r="K57" i="2"/>
  <c r="K56" i="2"/>
  <c r="M54" i="2"/>
  <c r="L54" i="2"/>
  <c r="K54" i="2"/>
  <c r="M52" i="2"/>
  <c r="M51" i="2" s="1"/>
  <c r="L52" i="2"/>
  <c r="K52" i="2"/>
  <c r="K51" i="2" s="1"/>
  <c r="L51" i="2"/>
  <c r="M45" i="2"/>
  <c r="L45" i="2"/>
  <c r="K45" i="2"/>
  <c r="K42" i="2" s="1"/>
  <c r="M43" i="2"/>
  <c r="L43" i="2"/>
  <c r="K43" i="2"/>
  <c r="M40" i="2"/>
  <c r="L40" i="2"/>
  <c r="K40" i="2"/>
  <c r="M38" i="2"/>
  <c r="M35" i="2" s="1"/>
  <c r="L38" i="2"/>
  <c r="L35" i="2" s="1"/>
  <c r="K38" i="2"/>
  <c r="K35" i="2" s="1"/>
  <c r="M36" i="2"/>
  <c r="L36" i="2"/>
  <c r="K36" i="2"/>
  <c r="M33" i="2"/>
  <c r="M32" i="2" s="1"/>
  <c r="L33" i="2"/>
  <c r="L32" i="2" s="1"/>
  <c r="K33" i="2"/>
  <c r="K32" i="2" s="1"/>
  <c r="M30" i="2"/>
  <c r="L30" i="2"/>
  <c r="K30" i="2"/>
  <c r="K27" i="2" s="1"/>
  <c r="K24" i="2" s="1"/>
  <c r="M28" i="2"/>
  <c r="L28" i="2"/>
  <c r="L27" i="2" s="1"/>
  <c r="K28" i="2"/>
  <c r="M27" i="2"/>
  <c r="M25" i="2"/>
  <c r="L25" i="2"/>
  <c r="K25" i="2"/>
  <c r="M22" i="2"/>
  <c r="M21" i="2" s="1"/>
  <c r="L22" i="2"/>
  <c r="L21" i="2" s="1"/>
  <c r="K22" i="2"/>
  <c r="K21" i="2" s="1"/>
  <c r="M16" i="2"/>
  <c r="L16" i="2"/>
  <c r="K16" i="2"/>
  <c r="M14" i="2"/>
  <c r="L14" i="2"/>
  <c r="K14" i="2"/>
  <c r="M24" i="2" l="1"/>
  <c r="M56" i="2"/>
  <c r="M42" i="2"/>
  <c r="L42" i="2"/>
  <c r="K50" i="2"/>
  <c r="K49" i="2" s="1"/>
  <c r="M50" i="2"/>
  <c r="M49" i="2" s="1"/>
  <c r="L56" i="2"/>
  <c r="L50" i="2" s="1"/>
  <c r="L49" i="2" s="1"/>
  <c r="K13" i="2"/>
  <c r="K12" i="2" s="1"/>
  <c r="M13" i="2"/>
  <c r="L24" i="2"/>
  <c r="L13" i="2" s="1"/>
  <c r="K65" i="2" l="1"/>
  <c r="M12" i="2"/>
  <c r="M65" i="2" s="1"/>
  <c r="L12" i="2"/>
  <c r="L65" i="2" s="1"/>
</calcChain>
</file>

<file path=xl/sharedStrings.xml><?xml version="1.0" encoding="utf-8"?>
<sst xmlns="http://schemas.openxmlformats.org/spreadsheetml/2006/main" count="551" uniqueCount="160">
  <si>
    <t>Приложение 3</t>
  </si>
  <si>
    <t>к решению сессии Совета депутатов</t>
  </si>
  <si>
    <t xml:space="preserve">Гилевского сельсовета </t>
  </si>
  <si>
    <t>Доходы местного бюджета на 2021 год и плановый период 2022-2023 годов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</si>
  <si>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</si>
  <si>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</si>
  <si>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</si>
  <si>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</si>
  <si>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2021 год</t>
  </si>
  <si>
    <t>Доходы 
бюджета
2022 год</t>
  </si>
  <si>
    <t>Доходы 
бюджета
2023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</si>
  <si>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</si>
  <si>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</si>
  <si>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</si>
  <si>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</si>
  <si>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</si>
  <si>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</si>
  <si>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</si>
  <si>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</si>
  <si>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</si>
  <si>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</si>
  <si>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</si>
  <si>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</si>
  <si>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</si>
  <si>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2</t>
  </si>
  <si>
    <t>182</t>
  </si>
  <si>
    <t>01</t>
  </si>
  <si>
    <t>НАЛОГОВЫЕ ДОХОДЫ</t>
  </si>
  <si>
    <t>3</t>
  </si>
  <si>
    <t>02</t>
  </si>
  <si>
    <t>110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</si>
  <si>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</si>
  <si>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</si>
  <si>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</si>
  <si>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</si>
  <si>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</si>
  <si>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</si>
  <si>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</si>
  <si>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</si>
  <si>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100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</si>
  <si>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</si>
  <si>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</si>
  <si>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</si>
  <si>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</si>
  <si>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</si>
  <si>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</si>
  <si>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</si>
  <si>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</si>
  <si>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</si>
  <si>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</si>
  <si>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</si>
  <si>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</si>
  <si>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</si>
  <si>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</si>
  <si>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11</t>
  </si>
  <si>
    <t>Единый сельскохозяйственный налог</t>
  </si>
  <si>
    <t>12</t>
  </si>
  <si>
    <t>13</t>
  </si>
  <si>
    <t>06</t>
  </si>
  <si>
    <t>НАЛОГИ НА ИМУЩЕСТВО</t>
  </si>
  <si>
    <t>14</t>
  </si>
  <si>
    <t>Налог на имущество физических лиц</t>
  </si>
  <si>
    <t>15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</si>
  <si>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</si>
  <si>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</si>
  <si>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16</t>
  </si>
  <si>
    <t>Земельный налог</t>
  </si>
  <si>
    <t>17</t>
  </si>
  <si>
    <t>Земельный налог с организаций</t>
  </si>
  <si>
    <t>18</t>
  </si>
  <si>
    <t>033</t>
  </si>
  <si>
    <t>Земельный налог с организаций, обладающих земельным участком, расположенным в границаз сельских поселений</t>
  </si>
  <si>
    <t>19</t>
  </si>
  <si>
    <t>040</t>
  </si>
  <si>
    <t>Земельный налог с физических лиц</t>
  </si>
  <si>
    <t>20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</si>
  <si>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</si>
  <si>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</si>
  <si>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21</t>
  </si>
  <si>
    <t>08</t>
  </si>
  <si>
    <t>ГОСУДАРСТВЕННАЯ ПОШЛИНА</t>
  </si>
  <si>
    <t>22</t>
  </si>
  <si>
    <t>223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</si>
  <si>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</si>
  <si>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</si>
  <si>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23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</si>
  <si>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</si>
  <si>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</si>
  <si>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24</t>
  </si>
  <si>
    <t>ДОХОДЫ ОТ ИСПОЛЬЗОВАНИЯ ИМУЩЕСТВА, НАХОДЯЩЕГОСЯ В ГОСУДАРСТВЕННОЙ И МУНИЦИПАЛЬНОЙ СОБСТВЕННОСТИ</t>
  </si>
  <si>
    <t>25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</si>
  <si>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</si>
  <si>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</si>
  <si>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26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</si>
  <si>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</si>
  <si>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</si>
  <si>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27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</si>
  <si>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</si>
  <si>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28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</si>
  <si>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</si>
  <si>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</si>
  <si>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29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</si>
  <si>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</si>
  <si>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</si>
  <si>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</si>
  <si>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30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</si>
  <si>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</si>
  <si>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31</t>
  </si>
  <si>
    <t>ДОХОДЫ ОТ ОКАЗАНИЯ ПЛАТНЫХ УСЛУГ И КОМПЕНСАЦИИ ЗАТРАТ ГОСУДАРСТВА</t>
  </si>
  <si>
    <t>32</t>
  </si>
  <si>
    <t>130</t>
  </si>
  <si>
    <t>Доходы от компенсации затрат государства</t>
  </si>
  <si>
    <t>33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</si>
  <si>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</si>
  <si>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</si>
  <si>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34</t>
  </si>
  <si>
    <t>990</t>
  </si>
  <si>
    <t>Прочие доходы от компенсации затрат государства</t>
  </si>
  <si>
    <t>35</t>
  </si>
  <si>
    <t>995</t>
  </si>
  <si>
    <t>Прочие доходы от компенсации затрат бюджетов сельских поселений</t>
  </si>
  <si>
    <t>053</t>
  </si>
  <si>
    <t>410</t>
  </si>
  <si>
    <r>
      <t> </t>
    </r>
    <r>
      <rPr>
        <sz val="10"/>
        <color theme="1"/>
        <rFont val="Times New Roman"/>
        <family val="1"/>
        <charset val="204"/>
      </rPr>
  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  </r>
  </si>
  <si>
    <t>36</t>
  </si>
  <si>
    <t>БЕЗВОЗМЕЗДНЫЕ ПОСТУПЛЕНИЯ</t>
  </si>
  <si>
    <t>37</t>
  </si>
  <si>
    <t>БЕЗВОЗМЕЗДНЫЕ ПОСТУПЛЕНИЯ ОТ ДРУГИХ БЮДЖЕТОВ БЮДЖЕТНОЙ СИСТЕМЫ РОССИЙСКОЙ ФЕДЕРАЦИИ</t>
  </si>
  <si>
    <t>38</t>
  </si>
  <si>
    <t>150</t>
  </si>
  <si>
    <t>Дотации бюджетам субъектов Российской Федерации и муниципальных образований</t>
  </si>
  <si>
    <t>39</t>
  </si>
  <si>
    <t>001</t>
  </si>
  <si>
    <t>Дотации на выравнивание бюджетной обеспеченности из бюджетов муниципальных районов</t>
  </si>
  <si>
    <t>40</t>
  </si>
  <si>
    <t>Дотации бюджетам сельских поселений на выравнивание бюджетной обеспеченности из бюджетов муниципальных районов</t>
  </si>
  <si>
    <t>41</t>
  </si>
  <si>
    <t>Субсидии бюджетам бюджетной системы Российской Федерации</t>
  </si>
  <si>
    <t>42</t>
  </si>
  <si>
    <t>900</t>
  </si>
  <si>
    <t xml:space="preserve">Субсидии бюджетам сельских поселений из местных бюджетов </t>
  </si>
  <si>
    <t>Субвенции бюджетам бюджетной системы Российской Федерации</t>
  </si>
  <si>
    <t>024</t>
  </si>
  <si>
    <t>Субвенции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</si>
  <si>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</si>
  <si>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</si>
  <si>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</si>
  <si>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</si>
  <si>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</si>
  <si>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49</t>
  </si>
  <si>
    <t>999</t>
  </si>
  <si>
    <t>Прочие межбюджетные трансферты, передаваемые бюджетам сельских поселений</t>
  </si>
  <si>
    <t>50</t>
  </si>
  <si>
    <t>07</t>
  </si>
  <si>
    <t xml:space="preserve">Прочие безвозмездные поступления </t>
  </si>
  <si>
    <t>51</t>
  </si>
  <si>
    <t>Прочие безвозмездные поступления в бюджеты сельских поселений</t>
  </si>
  <si>
    <t>ВСЕГО</t>
  </si>
  <si>
    <t>от  10.12.2021  № 58</t>
  </si>
  <si>
    <t>ДОХОДЫ ОТ ПРОДАЖИ МАТЕРИАЛЬНЫХ И НЕМАТЕРИАЛЬНЫХ АКТИВОВ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</si>
</sst>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5"/>
      <color rgb="FF41414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rgb="FFE5E5E5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1" quotePrefix="1" applyFont="1" applyFill="1" applyAlignment="1">
      <alignment wrapText="1"/>
    </xf>
    <xf numFmtId="49" fontId="2" fillId="0" borderId="0" xfId="1" quotePrefix="1" applyNumberFormat="1" applyFont="1" applyFill="1" applyAlignment="1">
      <alignment wrapText="1"/>
    </xf>
    <xf numFmtId="0" fontId="2" fillId="2" borderId="0" xfId="1" quotePrefix="1" applyFont="1" applyFill="1" applyAlignment="1">
      <alignment wrapText="1"/>
    </xf>
    <xf numFmtId="164" fontId="3" fillId="2" borderId="0" xfId="1" applyNumberFormat="1" applyFont="1" applyFill="1" applyBorder="1" applyAlignment="1">
      <alignment horizontal="right" vertical="top"/>
    </xf>
    <xf numFmtId="0" fontId="2" fillId="0" borderId="0" xfId="1" applyFont="1" applyFill="1" applyAlignment="1">
      <alignment wrapText="1"/>
    </xf>
    <xf numFmtId="164" fontId="4" fillId="0" borderId="0" xfId="1" applyNumberFormat="1" applyFont="1" applyFill="1" applyBorder="1" applyAlignment="1">
      <alignment horizontal="right" vertical="top"/>
    </xf>
    <xf numFmtId="0" fontId="4" fillId="0" borderId="0" xfId="1" applyFont="1" applyFill="1" applyAlignment="1">
      <alignment horizontal="right" wrapText="1"/>
    </xf>
    <xf numFmtId="0" fontId="4" fillId="0" borderId="1" xfId="1" applyNumberFormat="1" applyFont="1" applyFill="1" applyBorder="1" applyAlignment="1">
      <alignment horizontal="center" vertical="center" textRotation="90" wrapText="1"/>
    </xf>
    <xf numFmtId="0" fontId="2" fillId="0" borderId="1" xfId="1" quotePrefix="1" applyFont="1" applyFill="1" applyBorder="1" applyAlignment="1">
      <alignment wrapText="1"/>
    </xf>
    <xf numFmtId="0" fontId="4" fillId="2" borderId="5" xfId="1" applyNumberFormat="1" applyFont="1" applyFill="1" applyBorder="1" applyAlignment="1">
      <alignment horizontal="center" vertical="center" wrapText="1"/>
    </xf>
    <xf numFmtId="0" fontId="4" fillId="0" borderId="5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left" vertical="top"/>
    </xf>
    <xf numFmtId="49" fontId="4" fillId="2" borderId="1" xfId="1" applyNumberFormat="1" applyFont="1" applyFill="1" applyBorder="1" applyAlignment="1">
      <alignment horizontal="center" vertical="top"/>
    </xf>
    <xf numFmtId="49" fontId="4" fillId="0" borderId="1" xfId="1" applyNumberFormat="1" applyFont="1" applyFill="1" applyBorder="1" applyAlignment="1">
      <alignment horizontal="center" vertical="top"/>
    </xf>
    <xf numFmtId="0" fontId="3" fillId="0" borderId="1" xfId="1" applyNumberFormat="1" applyFont="1" applyFill="1" applyBorder="1" applyAlignment="1">
      <alignment vertical="top" wrapText="1"/>
    </xf>
    <xf numFmtId="164" fontId="3" fillId="0" borderId="1" xfId="1" applyNumberFormat="1" applyFont="1" applyFill="1" applyBorder="1" applyAlignment="1">
      <alignment vertical="top"/>
    </xf>
    <xf numFmtId="0" fontId="1" fillId="0" borderId="0" xfId="1" applyFill="1"/>
    <xf numFmtId="0" fontId="4" fillId="0" borderId="1" xfId="1" applyNumberFormat="1" applyFont="1" applyFill="1" applyBorder="1" applyAlignment="1">
      <alignment vertical="top" wrapText="1"/>
    </xf>
    <xf numFmtId="164" fontId="4" fillId="0" borderId="1" xfId="1" applyNumberFormat="1" applyFont="1" applyFill="1" applyBorder="1" applyAlignment="1">
      <alignment vertical="top"/>
    </xf>
    <xf numFmtId="164" fontId="4" fillId="3" borderId="1" xfId="1" applyNumberFormat="1" applyFont="1" applyFill="1" applyBorder="1" applyAlignment="1">
      <alignment vertical="top"/>
    </xf>
    <xf numFmtId="0" fontId="5" fillId="2" borderId="1" xfId="1" applyNumberFormat="1" applyFont="1" applyFill="1" applyBorder="1" applyAlignment="1">
      <alignment vertical="top" wrapText="1"/>
    </xf>
    <xf numFmtId="164" fontId="5" fillId="2" borderId="1" xfId="1" applyNumberFormat="1" applyFont="1" applyFill="1" applyBorder="1" applyAlignment="1">
      <alignment vertical="top"/>
    </xf>
    <xf numFmtId="0" fontId="4" fillId="2" borderId="1" xfId="1" applyNumberFormat="1" applyFont="1" applyFill="1" applyBorder="1" applyAlignment="1">
      <alignment vertical="top" wrapText="1"/>
    </xf>
    <xf numFmtId="0" fontId="5" fillId="0" borderId="1" xfId="1" applyNumberFormat="1" applyFont="1" applyFill="1" applyBorder="1" applyAlignment="1">
      <alignment vertical="top" wrapText="1"/>
    </xf>
    <xf numFmtId="164" fontId="5" fillId="0" borderId="1" xfId="1" applyNumberFormat="1" applyFont="1" applyFill="1" applyBorder="1" applyAlignment="1">
      <alignment vertical="top"/>
    </xf>
    <xf numFmtId="164" fontId="4" fillId="0" borderId="2" xfId="1" applyNumberFormat="1" applyFont="1" applyFill="1" applyBorder="1" applyAlignment="1">
      <alignment vertical="top"/>
    </xf>
    <xf numFmtId="0" fontId="6" fillId="0" borderId="6" xfId="0" applyFont="1" applyBorder="1" applyAlignment="1">
      <alignment wrapText="1"/>
    </xf>
    <xf numFmtId="164" fontId="3" fillId="4" borderId="1" xfId="1" applyNumberFormat="1" applyFont="1" applyFill="1" applyBorder="1" applyAlignment="1">
      <alignment vertical="top"/>
    </xf>
    <xf numFmtId="49" fontId="1" fillId="0" borderId="0" xfId="1" applyNumberFormat="1" applyFill="1"/>
    <xf numFmtId="164" fontId="4" fillId="5" borderId="1" xfId="1" applyNumberFormat="1" applyFont="1" applyFill="1" applyBorder="1" applyAlignment="1">
      <alignment vertical="top"/>
    </xf>
    <xf numFmtId="164" fontId="4" fillId="5" borderId="2" xfId="1" applyNumberFormat="1" applyFont="1" applyFill="1" applyBorder="1" applyAlignment="1">
      <alignment vertical="top"/>
    </xf>
    <xf numFmtId="164" fontId="8" fillId="5" borderId="1" xfId="1" applyNumberFormat="1" applyFont="1" applyFill="1" applyBorder="1" applyAlignment="1">
      <alignment vertical="top"/>
    </xf>
    <xf numFmtId="0" fontId="3" fillId="0" borderId="0" xfId="1" applyNumberFormat="1" applyFont="1" applyFill="1" applyBorder="1" applyAlignment="1">
      <alignment vertical="top" wrapText="1"/>
    </xf>
    <xf numFmtId="0" fontId="3" fillId="0" borderId="2" xfId="1" applyNumberFormat="1" applyFont="1" applyFill="1" applyBorder="1" applyAlignment="1">
      <alignment horizontal="left" vertical="top" wrapText="1"/>
    </xf>
    <xf numFmtId="0" fontId="3" fillId="0" borderId="3" xfId="1" applyNumberFormat="1" applyFont="1" applyFill="1" applyBorder="1" applyAlignment="1">
      <alignment horizontal="left" vertical="top" wrapText="1"/>
    </xf>
    <xf numFmtId="0" fontId="3" fillId="0" borderId="4" xfId="1" applyNumberFormat="1" applyFont="1" applyFill="1" applyBorder="1" applyAlignment="1">
      <alignment horizontal="left" vertical="top" wrapText="1"/>
    </xf>
    <xf numFmtId="164" fontId="4" fillId="2" borderId="0" xfId="1" applyNumberFormat="1" applyFont="1" applyFill="1" applyBorder="1" applyAlignment="1">
      <alignment horizontal="right" vertical="top"/>
    </xf>
    <xf numFmtId="0" fontId="3" fillId="0" borderId="0" xfId="1" quotePrefix="1" applyFont="1" applyFill="1" applyAlignment="1">
      <alignment horizontal="center" wrapText="1"/>
    </xf>
    <xf numFmtId="0" fontId="4" fillId="0" borderId="1" xfId="1" applyNumberFormat="1" applyFont="1" applyFill="1" applyBorder="1" applyAlignment="1">
      <alignment horizontal="center" vertical="center" textRotation="90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1" quotePrefix="1" applyNumberFormat="1" applyFont="1" applyFill="1" applyBorder="1" applyAlignment="1">
      <alignment horizontal="center" vertical="center" wrapText="1"/>
    </xf>
    <xf numFmtId="49" fontId="4" fillId="0" borderId="4" xfId="1" quotePrefix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quotePrefix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M65"/>
  <sheetViews>
    <sheetView tabSelected="1" view="pageBreakPreview" zoomScaleSheetLayoutView="100" workbookViewId="0">
      <selection activeCell="R52" sqref="R52"/>
    </sheetView>
  </sheetViews>
  <sheetFormatPr defaultRowHeight="12.75" x14ac:dyDescent="0.2"/>
  <cols>
    <col min="1" max="1" width="3.85546875" style="18" customWidth="1"/>
    <col min="2" max="2" width="4.42578125" style="30" customWidth="1"/>
    <col min="3" max="3" width="2.5703125" style="30" customWidth="1"/>
    <col min="4" max="4" width="3.5703125" style="30" customWidth="1"/>
    <col min="5" max="5" width="3" style="30" customWidth="1"/>
    <col min="6" max="6" width="4.28515625" style="30" customWidth="1"/>
    <col min="7" max="7" width="4.140625" style="30" customWidth="1"/>
    <col min="8" max="8" width="5.140625" style="30" customWidth="1"/>
    <col min="9" max="9" width="5.7109375" style="30" customWidth="1"/>
    <col min="10" max="10" width="51.85546875" style="30" customWidth="1"/>
    <col min="11" max="13" width="12.5703125" style="18" customWidth="1"/>
    <col min="14" max="248" width="9.140625" style="18"/>
    <col min="249" max="249" width="3.85546875" style="18" customWidth="1"/>
    <col min="250" max="250" width="4.42578125" style="18" customWidth="1"/>
    <col min="251" max="251" width="2.5703125" style="18" customWidth="1"/>
    <col min="252" max="252" width="3.5703125" style="18" customWidth="1"/>
    <col min="253" max="253" width="3" style="18" customWidth="1"/>
    <col min="254" max="254" width="4.28515625" style="18" customWidth="1"/>
    <col min="255" max="255" width="4.140625" style="18" customWidth="1"/>
    <col min="256" max="256" width="5.140625" style="18" customWidth="1"/>
    <col min="257" max="257" width="5.7109375" style="18" customWidth="1"/>
    <col min="258" max="258" width="51.85546875" style="18" customWidth="1"/>
    <col min="259" max="261" width="12.5703125" style="18" customWidth="1"/>
    <col min="262" max="504" width="9.140625" style="18"/>
    <col min="505" max="505" width="3.85546875" style="18" customWidth="1"/>
    <col min="506" max="506" width="4.42578125" style="18" customWidth="1"/>
    <col min="507" max="507" width="2.5703125" style="18" customWidth="1"/>
    <col min="508" max="508" width="3.5703125" style="18" customWidth="1"/>
    <col min="509" max="509" width="3" style="18" customWidth="1"/>
    <col min="510" max="510" width="4.28515625" style="18" customWidth="1"/>
    <col min="511" max="511" width="4.140625" style="18" customWidth="1"/>
    <col min="512" max="512" width="5.140625" style="18" customWidth="1"/>
    <col min="513" max="513" width="5.7109375" style="18" customWidth="1"/>
    <col min="514" max="514" width="51.85546875" style="18" customWidth="1"/>
    <col min="515" max="517" width="12.5703125" style="18" customWidth="1"/>
    <col min="518" max="760" width="9.140625" style="18"/>
    <col min="761" max="761" width="3.85546875" style="18" customWidth="1"/>
    <col min="762" max="762" width="4.42578125" style="18" customWidth="1"/>
    <col min="763" max="763" width="2.5703125" style="18" customWidth="1"/>
    <col min="764" max="764" width="3.5703125" style="18" customWidth="1"/>
    <col min="765" max="765" width="3" style="18" customWidth="1"/>
    <col min="766" max="766" width="4.28515625" style="18" customWidth="1"/>
    <col min="767" max="767" width="4.140625" style="18" customWidth="1"/>
    <col min="768" max="768" width="5.140625" style="18" customWidth="1"/>
    <col min="769" max="769" width="5.7109375" style="18" customWidth="1"/>
    <col min="770" max="770" width="51.85546875" style="18" customWidth="1"/>
    <col min="771" max="773" width="12.5703125" style="18" customWidth="1"/>
    <col min="774" max="1016" width="9.140625" style="18"/>
    <col min="1017" max="1017" width="3.85546875" style="18" customWidth="1"/>
    <col min="1018" max="1018" width="4.42578125" style="18" customWidth="1"/>
    <col min="1019" max="1019" width="2.5703125" style="18" customWidth="1"/>
    <col min="1020" max="1020" width="3.5703125" style="18" customWidth="1"/>
    <col min="1021" max="1021" width="3" style="18" customWidth="1"/>
    <col min="1022" max="1022" width="4.28515625" style="18" customWidth="1"/>
    <col min="1023" max="1023" width="4.140625" style="18" customWidth="1"/>
    <col min="1024" max="1024" width="5.140625" style="18" customWidth="1"/>
    <col min="1025" max="1025" width="5.7109375" style="18" customWidth="1"/>
    <col min="1026" max="1026" width="51.85546875" style="18" customWidth="1"/>
    <col min="1027" max="1029" width="12.5703125" style="18" customWidth="1"/>
    <col min="1030" max="1272" width="9.140625" style="18"/>
    <col min="1273" max="1273" width="3.85546875" style="18" customWidth="1"/>
    <col min="1274" max="1274" width="4.42578125" style="18" customWidth="1"/>
    <col min="1275" max="1275" width="2.5703125" style="18" customWidth="1"/>
    <col min="1276" max="1276" width="3.5703125" style="18" customWidth="1"/>
    <col min="1277" max="1277" width="3" style="18" customWidth="1"/>
    <col min="1278" max="1278" width="4.28515625" style="18" customWidth="1"/>
    <col min="1279" max="1279" width="4.140625" style="18" customWidth="1"/>
    <col min="1280" max="1280" width="5.140625" style="18" customWidth="1"/>
    <col min="1281" max="1281" width="5.7109375" style="18" customWidth="1"/>
    <col min="1282" max="1282" width="51.85546875" style="18" customWidth="1"/>
    <col min="1283" max="1285" width="12.5703125" style="18" customWidth="1"/>
    <col min="1286" max="1528" width="9.140625" style="18"/>
    <col min="1529" max="1529" width="3.85546875" style="18" customWidth="1"/>
    <col min="1530" max="1530" width="4.42578125" style="18" customWidth="1"/>
    <col min="1531" max="1531" width="2.5703125" style="18" customWidth="1"/>
    <col min="1532" max="1532" width="3.5703125" style="18" customWidth="1"/>
    <col min="1533" max="1533" width="3" style="18" customWidth="1"/>
    <col min="1534" max="1534" width="4.28515625" style="18" customWidth="1"/>
    <col min="1535" max="1535" width="4.140625" style="18" customWidth="1"/>
    <col min="1536" max="1536" width="5.140625" style="18" customWidth="1"/>
    <col min="1537" max="1537" width="5.7109375" style="18" customWidth="1"/>
    <col min="1538" max="1538" width="51.85546875" style="18" customWidth="1"/>
    <col min="1539" max="1541" width="12.5703125" style="18" customWidth="1"/>
    <col min="1542" max="1784" width="9.140625" style="18"/>
    <col min="1785" max="1785" width="3.85546875" style="18" customWidth="1"/>
    <col min="1786" max="1786" width="4.42578125" style="18" customWidth="1"/>
    <col min="1787" max="1787" width="2.5703125" style="18" customWidth="1"/>
    <col min="1788" max="1788" width="3.5703125" style="18" customWidth="1"/>
    <col min="1789" max="1789" width="3" style="18" customWidth="1"/>
    <col min="1790" max="1790" width="4.28515625" style="18" customWidth="1"/>
    <col min="1791" max="1791" width="4.140625" style="18" customWidth="1"/>
    <col min="1792" max="1792" width="5.140625" style="18" customWidth="1"/>
    <col min="1793" max="1793" width="5.7109375" style="18" customWidth="1"/>
    <col min="1794" max="1794" width="51.85546875" style="18" customWidth="1"/>
    <col min="1795" max="1797" width="12.5703125" style="18" customWidth="1"/>
    <col min="1798" max="2040" width="9.140625" style="18"/>
    <col min="2041" max="2041" width="3.85546875" style="18" customWidth="1"/>
    <col min="2042" max="2042" width="4.42578125" style="18" customWidth="1"/>
    <col min="2043" max="2043" width="2.5703125" style="18" customWidth="1"/>
    <col min="2044" max="2044" width="3.5703125" style="18" customWidth="1"/>
    <col min="2045" max="2045" width="3" style="18" customWidth="1"/>
    <col min="2046" max="2046" width="4.28515625" style="18" customWidth="1"/>
    <col min="2047" max="2047" width="4.140625" style="18" customWidth="1"/>
    <col min="2048" max="2048" width="5.140625" style="18" customWidth="1"/>
    <col min="2049" max="2049" width="5.7109375" style="18" customWidth="1"/>
    <col min="2050" max="2050" width="51.85546875" style="18" customWidth="1"/>
    <col min="2051" max="2053" width="12.5703125" style="18" customWidth="1"/>
    <col min="2054" max="2296" width="9.140625" style="18"/>
    <col min="2297" max="2297" width="3.85546875" style="18" customWidth="1"/>
    <col min="2298" max="2298" width="4.42578125" style="18" customWidth="1"/>
    <col min="2299" max="2299" width="2.5703125" style="18" customWidth="1"/>
    <col min="2300" max="2300" width="3.5703125" style="18" customWidth="1"/>
    <col min="2301" max="2301" width="3" style="18" customWidth="1"/>
    <col min="2302" max="2302" width="4.28515625" style="18" customWidth="1"/>
    <col min="2303" max="2303" width="4.140625" style="18" customWidth="1"/>
    <col min="2304" max="2304" width="5.140625" style="18" customWidth="1"/>
    <col min="2305" max="2305" width="5.7109375" style="18" customWidth="1"/>
    <col min="2306" max="2306" width="51.85546875" style="18" customWidth="1"/>
    <col min="2307" max="2309" width="12.5703125" style="18" customWidth="1"/>
    <col min="2310" max="2552" width="9.140625" style="18"/>
    <col min="2553" max="2553" width="3.85546875" style="18" customWidth="1"/>
    <col min="2554" max="2554" width="4.42578125" style="18" customWidth="1"/>
    <col min="2555" max="2555" width="2.5703125" style="18" customWidth="1"/>
    <col min="2556" max="2556" width="3.5703125" style="18" customWidth="1"/>
    <col min="2557" max="2557" width="3" style="18" customWidth="1"/>
    <col min="2558" max="2558" width="4.28515625" style="18" customWidth="1"/>
    <col min="2559" max="2559" width="4.140625" style="18" customWidth="1"/>
    <col min="2560" max="2560" width="5.140625" style="18" customWidth="1"/>
    <col min="2561" max="2561" width="5.7109375" style="18" customWidth="1"/>
    <col min="2562" max="2562" width="51.85546875" style="18" customWidth="1"/>
    <col min="2563" max="2565" width="12.5703125" style="18" customWidth="1"/>
    <col min="2566" max="2808" width="9.140625" style="18"/>
    <col min="2809" max="2809" width="3.85546875" style="18" customWidth="1"/>
    <col min="2810" max="2810" width="4.42578125" style="18" customWidth="1"/>
    <col min="2811" max="2811" width="2.5703125" style="18" customWidth="1"/>
    <col min="2812" max="2812" width="3.5703125" style="18" customWidth="1"/>
    <col min="2813" max="2813" width="3" style="18" customWidth="1"/>
    <col min="2814" max="2814" width="4.28515625" style="18" customWidth="1"/>
    <col min="2815" max="2815" width="4.140625" style="18" customWidth="1"/>
    <col min="2816" max="2816" width="5.140625" style="18" customWidth="1"/>
    <col min="2817" max="2817" width="5.7109375" style="18" customWidth="1"/>
    <col min="2818" max="2818" width="51.85546875" style="18" customWidth="1"/>
    <col min="2819" max="2821" width="12.5703125" style="18" customWidth="1"/>
    <col min="2822" max="3064" width="9.140625" style="18"/>
    <col min="3065" max="3065" width="3.85546875" style="18" customWidth="1"/>
    <col min="3066" max="3066" width="4.42578125" style="18" customWidth="1"/>
    <col min="3067" max="3067" width="2.5703125" style="18" customWidth="1"/>
    <col min="3068" max="3068" width="3.5703125" style="18" customWidth="1"/>
    <col min="3069" max="3069" width="3" style="18" customWidth="1"/>
    <col min="3070" max="3070" width="4.28515625" style="18" customWidth="1"/>
    <col min="3071" max="3071" width="4.140625" style="18" customWidth="1"/>
    <col min="3072" max="3072" width="5.140625" style="18" customWidth="1"/>
    <col min="3073" max="3073" width="5.7109375" style="18" customWidth="1"/>
    <col min="3074" max="3074" width="51.85546875" style="18" customWidth="1"/>
    <col min="3075" max="3077" width="12.5703125" style="18" customWidth="1"/>
    <col min="3078" max="3320" width="9.140625" style="18"/>
    <col min="3321" max="3321" width="3.85546875" style="18" customWidth="1"/>
    <col min="3322" max="3322" width="4.42578125" style="18" customWidth="1"/>
    <col min="3323" max="3323" width="2.5703125" style="18" customWidth="1"/>
    <col min="3324" max="3324" width="3.5703125" style="18" customWidth="1"/>
    <col min="3325" max="3325" width="3" style="18" customWidth="1"/>
    <col min="3326" max="3326" width="4.28515625" style="18" customWidth="1"/>
    <col min="3327" max="3327" width="4.140625" style="18" customWidth="1"/>
    <col min="3328" max="3328" width="5.140625" style="18" customWidth="1"/>
    <col min="3329" max="3329" width="5.7109375" style="18" customWidth="1"/>
    <col min="3330" max="3330" width="51.85546875" style="18" customWidth="1"/>
    <col min="3331" max="3333" width="12.5703125" style="18" customWidth="1"/>
    <col min="3334" max="3576" width="9.140625" style="18"/>
    <col min="3577" max="3577" width="3.85546875" style="18" customWidth="1"/>
    <col min="3578" max="3578" width="4.42578125" style="18" customWidth="1"/>
    <col min="3579" max="3579" width="2.5703125" style="18" customWidth="1"/>
    <col min="3580" max="3580" width="3.5703125" style="18" customWidth="1"/>
    <col min="3581" max="3581" width="3" style="18" customWidth="1"/>
    <col min="3582" max="3582" width="4.28515625" style="18" customWidth="1"/>
    <col min="3583" max="3583" width="4.140625" style="18" customWidth="1"/>
    <col min="3584" max="3584" width="5.140625" style="18" customWidth="1"/>
    <col min="3585" max="3585" width="5.7109375" style="18" customWidth="1"/>
    <col min="3586" max="3586" width="51.85546875" style="18" customWidth="1"/>
    <col min="3587" max="3589" width="12.5703125" style="18" customWidth="1"/>
    <col min="3590" max="3832" width="9.140625" style="18"/>
    <col min="3833" max="3833" width="3.85546875" style="18" customWidth="1"/>
    <col min="3834" max="3834" width="4.42578125" style="18" customWidth="1"/>
    <col min="3835" max="3835" width="2.5703125" style="18" customWidth="1"/>
    <col min="3836" max="3836" width="3.5703125" style="18" customWidth="1"/>
    <col min="3837" max="3837" width="3" style="18" customWidth="1"/>
    <col min="3838" max="3838" width="4.28515625" style="18" customWidth="1"/>
    <col min="3839" max="3839" width="4.140625" style="18" customWidth="1"/>
    <col min="3840" max="3840" width="5.140625" style="18" customWidth="1"/>
    <col min="3841" max="3841" width="5.7109375" style="18" customWidth="1"/>
    <col min="3842" max="3842" width="51.85546875" style="18" customWidth="1"/>
    <col min="3843" max="3845" width="12.5703125" style="18" customWidth="1"/>
    <col min="3846" max="4088" width="9.140625" style="18"/>
    <col min="4089" max="4089" width="3.85546875" style="18" customWidth="1"/>
    <col min="4090" max="4090" width="4.42578125" style="18" customWidth="1"/>
    <col min="4091" max="4091" width="2.5703125" style="18" customWidth="1"/>
    <col min="4092" max="4092" width="3.5703125" style="18" customWidth="1"/>
    <col min="4093" max="4093" width="3" style="18" customWidth="1"/>
    <col min="4094" max="4094" width="4.28515625" style="18" customWidth="1"/>
    <col min="4095" max="4095" width="4.140625" style="18" customWidth="1"/>
    <col min="4096" max="4096" width="5.140625" style="18" customWidth="1"/>
    <col min="4097" max="4097" width="5.7109375" style="18" customWidth="1"/>
    <col min="4098" max="4098" width="51.85546875" style="18" customWidth="1"/>
    <col min="4099" max="4101" width="12.5703125" style="18" customWidth="1"/>
    <col min="4102" max="4344" width="9.140625" style="18"/>
    <col min="4345" max="4345" width="3.85546875" style="18" customWidth="1"/>
    <col min="4346" max="4346" width="4.42578125" style="18" customWidth="1"/>
    <col min="4347" max="4347" width="2.5703125" style="18" customWidth="1"/>
    <col min="4348" max="4348" width="3.5703125" style="18" customWidth="1"/>
    <col min="4349" max="4349" width="3" style="18" customWidth="1"/>
    <col min="4350" max="4350" width="4.28515625" style="18" customWidth="1"/>
    <col min="4351" max="4351" width="4.140625" style="18" customWidth="1"/>
    <col min="4352" max="4352" width="5.140625" style="18" customWidth="1"/>
    <col min="4353" max="4353" width="5.7109375" style="18" customWidth="1"/>
    <col min="4354" max="4354" width="51.85546875" style="18" customWidth="1"/>
    <col min="4355" max="4357" width="12.5703125" style="18" customWidth="1"/>
    <col min="4358" max="4600" width="9.140625" style="18"/>
    <col min="4601" max="4601" width="3.85546875" style="18" customWidth="1"/>
    <col min="4602" max="4602" width="4.42578125" style="18" customWidth="1"/>
    <col min="4603" max="4603" width="2.5703125" style="18" customWidth="1"/>
    <col min="4604" max="4604" width="3.5703125" style="18" customWidth="1"/>
    <col min="4605" max="4605" width="3" style="18" customWidth="1"/>
    <col min="4606" max="4606" width="4.28515625" style="18" customWidth="1"/>
    <col min="4607" max="4607" width="4.140625" style="18" customWidth="1"/>
    <col min="4608" max="4608" width="5.140625" style="18" customWidth="1"/>
    <col min="4609" max="4609" width="5.7109375" style="18" customWidth="1"/>
    <col min="4610" max="4610" width="51.85546875" style="18" customWidth="1"/>
    <col min="4611" max="4613" width="12.5703125" style="18" customWidth="1"/>
    <col min="4614" max="4856" width="9.140625" style="18"/>
    <col min="4857" max="4857" width="3.85546875" style="18" customWidth="1"/>
    <col min="4858" max="4858" width="4.42578125" style="18" customWidth="1"/>
    <col min="4859" max="4859" width="2.5703125" style="18" customWidth="1"/>
    <col min="4860" max="4860" width="3.5703125" style="18" customWidth="1"/>
    <col min="4861" max="4861" width="3" style="18" customWidth="1"/>
    <col min="4862" max="4862" width="4.28515625" style="18" customWidth="1"/>
    <col min="4863" max="4863" width="4.140625" style="18" customWidth="1"/>
    <col min="4864" max="4864" width="5.140625" style="18" customWidth="1"/>
    <col min="4865" max="4865" width="5.7109375" style="18" customWidth="1"/>
    <col min="4866" max="4866" width="51.85546875" style="18" customWidth="1"/>
    <col min="4867" max="4869" width="12.5703125" style="18" customWidth="1"/>
    <col min="4870" max="5112" width="9.140625" style="18"/>
    <col min="5113" max="5113" width="3.85546875" style="18" customWidth="1"/>
    <col min="5114" max="5114" width="4.42578125" style="18" customWidth="1"/>
    <col min="5115" max="5115" width="2.5703125" style="18" customWidth="1"/>
    <col min="5116" max="5116" width="3.5703125" style="18" customWidth="1"/>
    <col min="5117" max="5117" width="3" style="18" customWidth="1"/>
    <col min="5118" max="5118" width="4.28515625" style="18" customWidth="1"/>
    <col min="5119" max="5119" width="4.140625" style="18" customWidth="1"/>
    <col min="5120" max="5120" width="5.140625" style="18" customWidth="1"/>
    <col min="5121" max="5121" width="5.7109375" style="18" customWidth="1"/>
    <col min="5122" max="5122" width="51.85546875" style="18" customWidth="1"/>
    <col min="5123" max="5125" width="12.5703125" style="18" customWidth="1"/>
    <col min="5126" max="5368" width="9.140625" style="18"/>
    <col min="5369" max="5369" width="3.85546875" style="18" customWidth="1"/>
    <col min="5370" max="5370" width="4.42578125" style="18" customWidth="1"/>
    <col min="5371" max="5371" width="2.5703125" style="18" customWidth="1"/>
    <col min="5372" max="5372" width="3.5703125" style="18" customWidth="1"/>
    <col min="5373" max="5373" width="3" style="18" customWidth="1"/>
    <col min="5374" max="5374" width="4.28515625" style="18" customWidth="1"/>
    <col min="5375" max="5375" width="4.140625" style="18" customWidth="1"/>
    <col min="5376" max="5376" width="5.140625" style="18" customWidth="1"/>
    <col min="5377" max="5377" width="5.7109375" style="18" customWidth="1"/>
    <col min="5378" max="5378" width="51.85546875" style="18" customWidth="1"/>
    <col min="5379" max="5381" width="12.5703125" style="18" customWidth="1"/>
    <col min="5382" max="5624" width="9.140625" style="18"/>
    <col min="5625" max="5625" width="3.85546875" style="18" customWidth="1"/>
    <col min="5626" max="5626" width="4.42578125" style="18" customWidth="1"/>
    <col min="5627" max="5627" width="2.5703125" style="18" customWidth="1"/>
    <col min="5628" max="5628" width="3.5703125" style="18" customWidth="1"/>
    <col min="5629" max="5629" width="3" style="18" customWidth="1"/>
    <col min="5630" max="5630" width="4.28515625" style="18" customWidth="1"/>
    <col min="5631" max="5631" width="4.140625" style="18" customWidth="1"/>
    <col min="5632" max="5632" width="5.140625" style="18" customWidth="1"/>
    <col min="5633" max="5633" width="5.7109375" style="18" customWidth="1"/>
    <col min="5634" max="5634" width="51.85546875" style="18" customWidth="1"/>
    <col min="5635" max="5637" width="12.5703125" style="18" customWidth="1"/>
    <col min="5638" max="5880" width="9.140625" style="18"/>
    <col min="5881" max="5881" width="3.85546875" style="18" customWidth="1"/>
    <col min="5882" max="5882" width="4.42578125" style="18" customWidth="1"/>
    <col min="5883" max="5883" width="2.5703125" style="18" customWidth="1"/>
    <col min="5884" max="5884" width="3.5703125" style="18" customWidth="1"/>
    <col min="5885" max="5885" width="3" style="18" customWidth="1"/>
    <col min="5886" max="5886" width="4.28515625" style="18" customWidth="1"/>
    <col min="5887" max="5887" width="4.140625" style="18" customWidth="1"/>
    <col min="5888" max="5888" width="5.140625" style="18" customWidth="1"/>
    <col min="5889" max="5889" width="5.7109375" style="18" customWidth="1"/>
    <col min="5890" max="5890" width="51.85546875" style="18" customWidth="1"/>
    <col min="5891" max="5893" width="12.5703125" style="18" customWidth="1"/>
    <col min="5894" max="6136" width="9.140625" style="18"/>
    <col min="6137" max="6137" width="3.85546875" style="18" customWidth="1"/>
    <col min="6138" max="6138" width="4.42578125" style="18" customWidth="1"/>
    <col min="6139" max="6139" width="2.5703125" style="18" customWidth="1"/>
    <col min="6140" max="6140" width="3.5703125" style="18" customWidth="1"/>
    <col min="6141" max="6141" width="3" style="18" customWidth="1"/>
    <col min="6142" max="6142" width="4.28515625" style="18" customWidth="1"/>
    <col min="6143" max="6143" width="4.140625" style="18" customWidth="1"/>
    <col min="6144" max="6144" width="5.140625" style="18" customWidth="1"/>
    <col min="6145" max="6145" width="5.7109375" style="18" customWidth="1"/>
    <col min="6146" max="6146" width="51.85546875" style="18" customWidth="1"/>
    <col min="6147" max="6149" width="12.5703125" style="18" customWidth="1"/>
    <col min="6150" max="6392" width="9.140625" style="18"/>
    <col min="6393" max="6393" width="3.85546875" style="18" customWidth="1"/>
    <col min="6394" max="6394" width="4.42578125" style="18" customWidth="1"/>
    <col min="6395" max="6395" width="2.5703125" style="18" customWidth="1"/>
    <col min="6396" max="6396" width="3.5703125" style="18" customWidth="1"/>
    <col min="6397" max="6397" width="3" style="18" customWidth="1"/>
    <col min="6398" max="6398" width="4.28515625" style="18" customWidth="1"/>
    <col min="6399" max="6399" width="4.140625" style="18" customWidth="1"/>
    <col min="6400" max="6400" width="5.140625" style="18" customWidth="1"/>
    <col min="6401" max="6401" width="5.7109375" style="18" customWidth="1"/>
    <col min="6402" max="6402" width="51.85546875" style="18" customWidth="1"/>
    <col min="6403" max="6405" width="12.5703125" style="18" customWidth="1"/>
    <col min="6406" max="6648" width="9.140625" style="18"/>
    <col min="6649" max="6649" width="3.85546875" style="18" customWidth="1"/>
    <col min="6650" max="6650" width="4.42578125" style="18" customWidth="1"/>
    <col min="6651" max="6651" width="2.5703125" style="18" customWidth="1"/>
    <col min="6652" max="6652" width="3.5703125" style="18" customWidth="1"/>
    <col min="6653" max="6653" width="3" style="18" customWidth="1"/>
    <col min="6654" max="6654" width="4.28515625" style="18" customWidth="1"/>
    <col min="6655" max="6655" width="4.140625" style="18" customWidth="1"/>
    <col min="6656" max="6656" width="5.140625" style="18" customWidth="1"/>
    <col min="6657" max="6657" width="5.7109375" style="18" customWidth="1"/>
    <col min="6658" max="6658" width="51.85546875" style="18" customWidth="1"/>
    <col min="6659" max="6661" width="12.5703125" style="18" customWidth="1"/>
    <col min="6662" max="6904" width="9.140625" style="18"/>
    <col min="6905" max="6905" width="3.85546875" style="18" customWidth="1"/>
    <col min="6906" max="6906" width="4.42578125" style="18" customWidth="1"/>
    <col min="6907" max="6907" width="2.5703125" style="18" customWidth="1"/>
    <col min="6908" max="6908" width="3.5703125" style="18" customWidth="1"/>
    <col min="6909" max="6909" width="3" style="18" customWidth="1"/>
    <col min="6910" max="6910" width="4.28515625" style="18" customWidth="1"/>
    <col min="6911" max="6911" width="4.140625" style="18" customWidth="1"/>
    <col min="6912" max="6912" width="5.140625" style="18" customWidth="1"/>
    <col min="6913" max="6913" width="5.7109375" style="18" customWidth="1"/>
    <col min="6914" max="6914" width="51.85546875" style="18" customWidth="1"/>
    <col min="6915" max="6917" width="12.5703125" style="18" customWidth="1"/>
    <col min="6918" max="7160" width="9.140625" style="18"/>
    <col min="7161" max="7161" width="3.85546875" style="18" customWidth="1"/>
    <col min="7162" max="7162" width="4.42578125" style="18" customWidth="1"/>
    <col min="7163" max="7163" width="2.5703125" style="18" customWidth="1"/>
    <col min="7164" max="7164" width="3.5703125" style="18" customWidth="1"/>
    <col min="7165" max="7165" width="3" style="18" customWidth="1"/>
    <col min="7166" max="7166" width="4.28515625" style="18" customWidth="1"/>
    <col min="7167" max="7167" width="4.140625" style="18" customWidth="1"/>
    <col min="7168" max="7168" width="5.140625" style="18" customWidth="1"/>
    <col min="7169" max="7169" width="5.7109375" style="18" customWidth="1"/>
    <col min="7170" max="7170" width="51.85546875" style="18" customWidth="1"/>
    <col min="7171" max="7173" width="12.5703125" style="18" customWidth="1"/>
    <col min="7174" max="7416" width="9.140625" style="18"/>
    <col min="7417" max="7417" width="3.85546875" style="18" customWidth="1"/>
    <col min="7418" max="7418" width="4.42578125" style="18" customWidth="1"/>
    <col min="7419" max="7419" width="2.5703125" style="18" customWidth="1"/>
    <col min="7420" max="7420" width="3.5703125" style="18" customWidth="1"/>
    <col min="7421" max="7421" width="3" style="18" customWidth="1"/>
    <col min="7422" max="7422" width="4.28515625" style="18" customWidth="1"/>
    <col min="7423" max="7423" width="4.140625" style="18" customWidth="1"/>
    <col min="7424" max="7424" width="5.140625" style="18" customWidth="1"/>
    <col min="7425" max="7425" width="5.7109375" style="18" customWidth="1"/>
    <col min="7426" max="7426" width="51.85546875" style="18" customWidth="1"/>
    <col min="7427" max="7429" width="12.5703125" style="18" customWidth="1"/>
    <col min="7430" max="7672" width="9.140625" style="18"/>
    <col min="7673" max="7673" width="3.85546875" style="18" customWidth="1"/>
    <col min="7674" max="7674" width="4.42578125" style="18" customWidth="1"/>
    <col min="7675" max="7675" width="2.5703125" style="18" customWidth="1"/>
    <col min="7676" max="7676" width="3.5703125" style="18" customWidth="1"/>
    <col min="7677" max="7677" width="3" style="18" customWidth="1"/>
    <col min="7678" max="7678" width="4.28515625" style="18" customWidth="1"/>
    <col min="7679" max="7679" width="4.140625" style="18" customWidth="1"/>
    <col min="7680" max="7680" width="5.140625" style="18" customWidth="1"/>
    <col min="7681" max="7681" width="5.7109375" style="18" customWidth="1"/>
    <col min="7682" max="7682" width="51.85546875" style="18" customWidth="1"/>
    <col min="7683" max="7685" width="12.5703125" style="18" customWidth="1"/>
    <col min="7686" max="7928" width="9.140625" style="18"/>
    <col min="7929" max="7929" width="3.85546875" style="18" customWidth="1"/>
    <col min="7930" max="7930" width="4.42578125" style="18" customWidth="1"/>
    <col min="7931" max="7931" width="2.5703125" style="18" customWidth="1"/>
    <col min="7932" max="7932" width="3.5703125" style="18" customWidth="1"/>
    <col min="7933" max="7933" width="3" style="18" customWidth="1"/>
    <col min="7934" max="7934" width="4.28515625" style="18" customWidth="1"/>
    <col min="7935" max="7935" width="4.140625" style="18" customWidth="1"/>
    <col min="7936" max="7936" width="5.140625" style="18" customWidth="1"/>
    <col min="7937" max="7937" width="5.7109375" style="18" customWidth="1"/>
    <col min="7938" max="7938" width="51.85546875" style="18" customWidth="1"/>
    <col min="7939" max="7941" width="12.5703125" style="18" customWidth="1"/>
    <col min="7942" max="8184" width="9.140625" style="18"/>
    <col min="8185" max="8185" width="3.85546875" style="18" customWidth="1"/>
    <col min="8186" max="8186" width="4.42578125" style="18" customWidth="1"/>
    <col min="8187" max="8187" width="2.5703125" style="18" customWidth="1"/>
    <col min="8188" max="8188" width="3.5703125" style="18" customWidth="1"/>
    <col min="8189" max="8189" width="3" style="18" customWidth="1"/>
    <col min="8190" max="8190" width="4.28515625" style="18" customWidth="1"/>
    <col min="8191" max="8191" width="4.140625" style="18" customWidth="1"/>
    <col min="8192" max="8192" width="5.140625" style="18" customWidth="1"/>
    <col min="8193" max="8193" width="5.7109375" style="18" customWidth="1"/>
    <col min="8194" max="8194" width="51.85546875" style="18" customWidth="1"/>
    <col min="8195" max="8197" width="12.5703125" style="18" customWidth="1"/>
    <col min="8198" max="8440" width="9.140625" style="18"/>
    <col min="8441" max="8441" width="3.85546875" style="18" customWidth="1"/>
    <col min="8442" max="8442" width="4.42578125" style="18" customWidth="1"/>
    <col min="8443" max="8443" width="2.5703125" style="18" customWidth="1"/>
    <col min="8444" max="8444" width="3.5703125" style="18" customWidth="1"/>
    <col min="8445" max="8445" width="3" style="18" customWidth="1"/>
    <col min="8446" max="8446" width="4.28515625" style="18" customWidth="1"/>
    <col min="8447" max="8447" width="4.140625" style="18" customWidth="1"/>
    <col min="8448" max="8448" width="5.140625" style="18" customWidth="1"/>
    <col min="8449" max="8449" width="5.7109375" style="18" customWidth="1"/>
    <col min="8450" max="8450" width="51.85546875" style="18" customWidth="1"/>
    <col min="8451" max="8453" width="12.5703125" style="18" customWidth="1"/>
    <col min="8454" max="8696" width="9.140625" style="18"/>
    <col min="8697" max="8697" width="3.85546875" style="18" customWidth="1"/>
    <col min="8698" max="8698" width="4.42578125" style="18" customWidth="1"/>
    <col min="8699" max="8699" width="2.5703125" style="18" customWidth="1"/>
    <col min="8700" max="8700" width="3.5703125" style="18" customWidth="1"/>
    <col min="8701" max="8701" width="3" style="18" customWidth="1"/>
    <col min="8702" max="8702" width="4.28515625" style="18" customWidth="1"/>
    <col min="8703" max="8703" width="4.140625" style="18" customWidth="1"/>
    <col min="8704" max="8704" width="5.140625" style="18" customWidth="1"/>
    <col min="8705" max="8705" width="5.7109375" style="18" customWidth="1"/>
    <col min="8706" max="8706" width="51.85546875" style="18" customWidth="1"/>
    <col min="8707" max="8709" width="12.5703125" style="18" customWidth="1"/>
    <col min="8710" max="8952" width="9.140625" style="18"/>
    <col min="8953" max="8953" width="3.85546875" style="18" customWidth="1"/>
    <col min="8954" max="8954" width="4.42578125" style="18" customWidth="1"/>
    <col min="8955" max="8955" width="2.5703125" style="18" customWidth="1"/>
    <col min="8956" max="8956" width="3.5703125" style="18" customWidth="1"/>
    <col min="8957" max="8957" width="3" style="18" customWidth="1"/>
    <col min="8958" max="8958" width="4.28515625" style="18" customWidth="1"/>
    <col min="8959" max="8959" width="4.140625" style="18" customWidth="1"/>
    <col min="8960" max="8960" width="5.140625" style="18" customWidth="1"/>
    <col min="8961" max="8961" width="5.7109375" style="18" customWidth="1"/>
    <col min="8962" max="8962" width="51.85546875" style="18" customWidth="1"/>
    <col min="8963" max="8965" width="12.5703125" style="18" customWidth="1"/>
    <col min="8966" max="9208" width="9.140625" style="18"/>
    <col min="9209" max="9209" width="3.85546875" style="18" customWidth="1"/>
    <col min="9210" max="9210" width="4.42578125" style="18" customWidth="1"/>
    <col min="9211" max="9211" width="2.5703125" style="18" customWidth="1"/>
    <col min="9212" max="9212" width="3.5703125" style="18" customWidth="1"/>
    <col min="9213" max="9213" width="3" style="18" customWidth="1"/>
    <col min="9214" max="9214" width="4.28515625" style="18" customWidth="1"/>
    <col min="9215" max="9215" width="4.140625" style="18" customWidth="1"/>
    <col min="9216" max="9216" width="5.140625" style="18" customWidth="1"/>
    <col min="9217" max="9217" width="5.7109375" style="18" customWidth="1"/>
    <col min="9218" max="9218" width="51.85546875" style="18" customWidth="1"/>
    <col min="9219" max="9221" width="12.5703125" style="18" customWidth="1"/>
    <col min="9222" max="9464" width="9.140625" style="18"/>
    <col min="9465" max="9465" width="3.85546875" style="18" customWidth="1"/>
    <col min="9466" max="9466" width="4.42578125" style="18" customWidth="1"/>
    <col min="9467" max="9467" width="2.5703125" style="18" customWidth="1"/>
    <col min="9468" max="9468" width="3.5703125" style="18" customWidth="1"/>
    <col min="9469" max="9469" width="3" style="18" customWidth="1"/>
    <col min="9470" max="9470" width="4.28515625" style="18" customWidth="1"/>
    <col min="9471" max="9471" width="4.140625" style="18" customWidth="1"/>
    <col min="9472" max="9472" width="5.140625" style="18" customWidth="1"/>
    <col min="9473" max="9473" width="5.7109375" style="18" customWidth="1"/>
    <col min="9474" max="9474" width="51.85546875" style="18" customWidth="1"/>
    <col min="9475" max="9477" width="12.5703125" style="18" customWidth="1"/>
    <col min="9478" max="9720" width="9.140625" style="18"/>
    <col min="9721" max="9721" width="3.85546875" style="18" customWidth="1"/>
    <col min="9722" max="9722" width="4.42578125" style="18" customWidth="1"/>
    <col min="9723" max="9723" width="2.5703125" style="18" customWidth="1"/>
    <col min="9724" max="9724" width="3.5703125" style="18" customWidth="1"/>
    <col min="9725" max="9725" width="3" style="18" customWidth="1"/>
    <col min="9726" max="9726" width="4.28515625" style="18" customWidth="1"/>
    <col min="9727" max="9727" width="4.140625" style="18" customWidth="1"/>
    <col min="9728" max="9728" width="5.140625" style="18" customWidth="1"/>
    <col min="9729" max="9729" width="5.7109375" style="18" customWidth="1"/>
    <col min="9730" max="9730" width="51.85546875" style="18" customWidth="1"/>
    <col min="9731" max="9733" width="12.5703125" style="18" customWidth="1"/>
    <col min="9734" max="9976" width="9.140625" style="18"/>
    <col min="9977" max="9977" width="3.85546875" style="18" customWidth="1"/>
    <col min="9978" max="9978" width="4.42578125" style="18" customWidth="1"/>
    <col min="9979" max="9979" width="2.5703125" style="18" customWidth="1"/>
    <col min="9980" max="9980" width="3.5703125" style="18" customWidth="1"/>
    <col min="9981" max="9981" width="3" style="18" customWidth="1"/>
    <col min="9982" max="9982" width="4.28515625" style="18" customWidth="1"/>
    <col min="9983" max="9983" width="4.140625" style="18" customWidth="1"/>
    <col min="9984" max="9984" width="5.140625" style="18" customWidth="1"/>
    <col min="9985" max="9985" width="5.7109375" style="18" customWidth="1"/>
    <col min="9986" max="9986" width="51.85546875" style="18" customWidth="1"/>
    <col min="9987" max="9989" width="12.5703125" style="18" customWidth="1"/>
    <col min="9990" max="10232" width="9.140625" style="18"/>
    <col min="10233" max="10233" width="3.85546875" style="18" customWidth="1"/>
    <col min="10234" max="10234" width="4.42578125" style="18" customWidth="1"/>
    <col min="10235" max="10235" width="2.5703125" style="18" customWidth="1"/>
    <col min="10236" max="10236" width="3.5703125" style="18" customWidth="1"/>
    <col min="10237" max="10237" width="3" style="18" customWidth="1"/>
    <col min="10238" max="10238" width="4.28515625" style="18" customWidth="1"/>
    <col min="10239" max="10239" width="4.140625" style="18" customWidth="1"/>
    <col min="10240" max="10240" width="5.140625" style="18" customWidth="1"/>
    <col min="10241" max="10241" width="5.7109375" style="18" customWidth="1"/>
    <col min="10242" max="10242" width="51.85546875" style="18" customWidth="1"/>
    <col min="10243" max="10245" width="12.5703125" style="18" customWidth="1"/>
    <col min="10246" max="10488" width="9.140625" style="18"/>
    <col min="10489" max="10489" width="3.85546875" style="18" customWidth="1"/>
    <col min="10490" max="10490" width="4.42578125" style="18" customWidth="1"/>
    <col min="10491" max="10491" width="2.5703125" style="18" customWidth="1"/>
    <col min="10492" max="10492" width="3.5703125" style="18" customWidth="1"/>
    <col min="10493" max="10493" width="3" style="18" customWidth="1"/>
    <col min="10494" max="10494" width="4.28515625" style="18" customWidth="1"/>
    <col min="10495" max="10495" width="4.140625" style="18" customWidth="1"/>
    <col min="10496" max="10496" width="5.140625" style="18" customWidth="1"/>
    <col min="10497" max="10497" width="5.7109375" style="18" customWidth="1"/>
    <col min="10498" max="10498" width="51.85546875" style="18" customWidth="1"/>
    <col min="10499" max="10501" width="12.5703125" style="18" customWidth="1"/>
    <col min="10502" max="10744" width="9.140625" style="18"/>
    <col min="10745" max="10745" width="3.85546875" style="18" customWidth="1"/>
    <col min="10746" max="10746" width="4.42578125" style="18" customWidth="1"/>
    <col min="10747" max="10747" width="2.5703125" style="18" customWidth="1"/>
    <col min="10748" max="10748" width="3.5703125" style="18" customWidth="1"/>
    <col min="10749" max="10749" width="3" style="18" customWidth="1"/>
    <col min="10750" max="10750" width="4.28515625" style="18" customWidth="1"/>
    <col min="10751" max="10751" width="4.140625" style="18" customWidth="1"/>
    <col min="10752" max="10752" width="5.140625" style="18" customWidth="1"/>
    <col min="10753" max="10753" width="5.7109375" style="18" customWidth="1"/>
    <col min="10754" max="10754" width="51.85546875" style="18" customWidth="1"/>
    <col min="10755" max="10757" width="12.5703125" style="18" customWidth="1"/>
    <col min="10758" max="11000" width="9.140625" style="18"/>
    <col min="11001" max="11001" width="3.85546875" style="18" customWidth="1"/>
    <col min="11002" max="11002" width="4.42578125" style="18" customWidth="1"/>
    <col min="11003" max="11003" width="2.5703125" style="18" customWidth="1"/>
    <col min="11004" max="11004" width="3.5703125" style="18" customWidth="1"/>
    <col min="11005" max="11005" width="3" style="18" customWidth="1"/>
    <col min="11006" max="11006" width="4.28515625" style="18" customWidth="1"/>
    <col min="11007" max="11007" width="4.140625" style="18" customWidth="1"/>
    <col min="11008" max="11008" width="5.140625" style="18" customWidth="1"/>
    <col min="11009" max="11009" width="5.7109375" style="18" customWidth="1"/>
    <col min="11010" max="11010" width="51.85546875" style="18" customWidth="1"/>
    <col min="11011" max="11013" width="12.5703125" style="18" customWidth="1"/>
    <col min="11014" max="11256" width="9.140625" style="18"/>
    <col min="11257" max="11257" width="3.85546875" style="18" customWidth="1"/>
    <col min="11258" max="11258" width="4.42578125" style="18" customWidth="1"/>
    <col min="11259" max="11259" width="2.5703125" style="18" customWidth="1"/>
    <col min="11260" max="11260" width="3.5703125" style="18" customWidth="1"/>
    <col min="11261" max="11261" width="3" style="18" customWidth="1"/>
    <col min="11262" max="11262" width="4.28515625" style="18" customWidth="1"/>
    <col min="11263" max="11263" width="4.140625" style="18" customWidth="1"/>
    <col min="11264" max="11264" width="5.140625" style="18" customWidth="1"/>
    <col min="11265" max="11265" width="5.7109375" style="18" customWidth="1"/>
    <col min="11266" max="11266" width="51.85546875" style="18" customWidth="1"/>
    <col min="11267" max="11269" width="12.5703125" style="18" customWidth="1"/>
    <col min="11270" max="11512" width="9.140625" style="18"/>
    <col min="11513" max="11513" width="3.85546875" style="18" customWidth="1"/>
    <col min="11514" max="11514" width="4.42578125" style="18" customWidth="1"/>
    <col min="11515" max="11515" width="2.5703125" style="18" customWidth="1"/>
    <col min="11516" max="11516" width="3.5703125" style="18" customWidth="1"/>
    <col min="11517" max="11517" width="3" style="18" customWidth="1"/>
    <col min="11518" max="11518" width="4.28515625" style="18" customWidth="1"/>
    <col min="11519" max="11519" width="4.140625" style="18" customWidth="1"/>
    <col min="11520" max="11520" width="5.140625" style="18" customWidth="1"/>
    <col min="11521" max="11521" width="5.7109375" style="18" customWidth="1"/>
    <col min="11522" max="11522" width="51.85546875" style="18" customWidth="1"/>
    <col min="11523" max="11525" width="12.5703125" style="18" customWidth="1"/>
    <col min="11526" max="11768" width="9.140625" style="18"/>
    <col min="11769" max="11769" width="3.85546875" style="18" customWidth="1"/>
    <col min="11770" max="11770" width="4.42578125" style="18" customWidth="1"/>
    <col min="11771" max="11771" width="2.5703125" style="18" customWidth="1"/>
    <col min="11772" max="11772" width="3.5703125" style="18" customWidth="1"/>
    <col min="11773" max="11773" width="3" style="18" customWidth="1"/>
    <col min="11774" max="11774" width="4.28515625" style="18" customWidth="1"/>
    <col min="11775" max="11775" width="4.140625" style="18" customWidth="1"/>
    <col min="11776" max="11776" width="5.140625" style="18" customWidth="1"/>
    <col min="11777" max="11777" width="5.7109375" style="18" customWidth="1"/>
    <col min="11778" max="11778" width="51.85546875" style="18" customWidth="1"/>
    <col min="11779" max="11781" width="12.5703125" style="18" customWidth="1"/>
    <col min="11782" max="12024" width="9.140625" style="18"/>
    <col min="12025" max="12025" width="3.85546875" style="18" customWidth="1"/>
    <col min="12026" max="12026" width="4.42578125" style="18" customWidth="1"/>
    <col min="12027" max="12027" width="2.5703125" style="18" customWidth="1"/>
    <col min="12028" max="12028" width="3.5703125" style="18" customWidth="1"/>
    <col min="12029" max="12029" width="3" style="18" customWidth="1"/>
    <col min="12030" max="12030" width="4.28515625" style="18" customWidth="1"/>
    <col min="12031" max="12031" width="4.140625" style="18" customWidth="1"/>
    <col min="12032" max="12032" width="5.140625" style="18" customWidth="1"/>
    <col min="12033" max="12033" width="5.7109375" style="18" customWidth="1"/>
    <col min="12034" max="12034" width="51.85546875" style="18" customWidth="1"/>
    <col min="12035" max="12037" width="12.5703125" style="18" customWidth="1"/>
    <col min="12038" max="12280" width="9.140625" style="18"/>
    <col min="12281" max="12281" width="3.85546875" style="18" customWidth="1"/>
    <col min="12282" max="12282" width="4.42578125" style="18" customWidth="1"/>
    <col min="12283" max="12283" width="2.5703125" style="18" customWidth="1"/>
    <col min="12284" max="12284" width="3.5703125" style="18" customWidth="1"/>
    <col min="12285" max="12285" width="3" style="18" customWidth="1"/>
    <col min="12286" max="12286" width="4.28515625" style="18" customWidth="1"/>
    <col min="12287" max="12287" width="4.140625" style="18" customWidth="1"/>
    <col min="12288" max="12288" width="5.140625" style="18" customWidth="1"/>
    <col min="12289" max="12289" width="5.7109375" style="18" customWidth="1"/>
    <col min="12290" max="12290" width="51.85546875" style="18" customWidth="1"/>
    <col min="12291" max="12293" width="12.5703125" style="18" customWidth="1"/>
    <col min="12294" max="12536" width="9.140625" style="18"/>
    <col min="12537" max="12537" width="3.85546875" style="18" customWidth="1"/>
    <col min="12538" max="12538" width="4.42578125" style="18" customWidth="1"/>
    <col min="12539" max="12539" width="2.5703125" style="18" customWidth="1"/>
    <col min="12540" max="12540" width="3.5703125" style="18" customWidth="1"/>
    <col min="12541" max="12541" width="3" style="18" customWidth="1"/>
    <col min="12542" max="12542" width="4.28515625" style="18" customWidth="1"/>
    <col min="12543" max="12543" width="4.140625" style="18" customWidth="1"/>
    <col min="12544" max="12544" width="5.140625" style="18" customWidth="1"/>
    <col min="12545" max="12545" width="5.7109375" style="18" customWidth="1"/>
    <col min="12546" max="12546" width="51.85546875" style="18" customWidth="1"/>
    <col min="12547" max="12549" width="12.5703125" style="18" customWidth="1"/>
    <col min="12550" max="12792" width="9.140625" style="18"/>
    <col min="12793" max="12793" width="3.85546875" style="18" customWidth="1"/>
    <col min="12794" max="12794" width="4.42578125" style="18" customWidth="1"/>
    <col min="12795" max="12795" width="2.5703125" style="18" customWidth="1"/>
    <col min="12796" max="12796" width="3.5703125" style="18" customWidth="1"/>
    <col min="12797" max="12797" width="3" style="18" customWidth="1"/>
    <col min="12798" max="12798" width="4.28515625" style="18" customWidth="1"/>
    <col min="12799" max="12799" width="4.140625" style="18" customWidth="1"/>
    <col min="12800" max="12800" width="5.140625" style="18" customWidth="1"/>
    <col min="12801" max="12801" width="5.7109375" style="18" customWidth="1"/>
    <col min="12802" max="12802" width="51.85546875" style="18" customWidth="1"/>
    <col min="12803" max="12805" width="12.5703125" style="18" customWidth="1"/>
    <col min="12806" max="13048" width="9.140625" style="18"/>
    <col min="13049" max="13049" width="3.85546875" style="18" customWidth="1"/>
    <col min="13050" max="13050" width="4.42578125" style="18" customWidth="1"/>
    <col min="13051" max="13051" width="2.5703125" style="18" customWidth="1"/>
    <col min="13052" max="13052" width="3.5703125" style="18" customWidth="1"/>
    <col min="13053" max="13053" width="3" style="18" customWidth="1"/>
    <col min="13054" max="13054" width="4.28515625" style="18" customWidth="1"/>
    <col min="13055" max="13055" width="4.140625" style="18" customWidth="1"/>
    <col min="13056" max="13056" width="5.140625" style="18" customWidth="1"/>
    <col min="13057" max="13057" width="5.7109375" style="18" customWidth="1"/>
    <col min="13058" max="13058" width="51.85546875" style="18" customWidth="1"/>
    <col min="13059" max="13061" width="12.5703125" style="18" customWidth="1"/>
    <col min="13062" max="13304" width="9.140625" style="18"/>
    <col min="13305" max="13305" width="3.85546875" style="18" customWidth="1"/>
    <col min="13306" max="13306" width="4.42578125" style="18" customWidth="1"/>
    <col min="13307" max="13307" width="2.5703125" style="18" customWidth="1"/>
    <col min="13308" max="13308" width="3.5703125" style="18" customWidth="1"/>
    <col min="13309" max="13309" width="3" style="18" customWidth="1"/>
    <col min="13310" max="13310" width="4.28515625" style="18" customWidth="1"/>
    <col min="13311" max="13311" width="4.140625" style="18" customWidth="1"/>
    <col min="13312" max="13312" width="5.140625" style="18" customWidth="1"/>
    <col min="13313" max="13313" width="5.7109375" style="18" customWidth="1"/>
    <col min="13314" max="13314" width="51.85546875" style="18" customWidth="1"/>
    <col min="13315" max="13317" width="12.5703125" style="18" customWidth="1"/>
    <col min="13318" max="13560" width="9.140625" style="18"/>
    <col min="13561" max="13561" width="3.85546875" style="18" customWidth="1"/>
    <col min="13562" max="13562" width="4.42578125" style="18" customWidth="1"/>
    <col min="13563" max="13563" width="2.5703125" style="18" customWidth="1"/>
    <col min="13564" max="13564" width="3.5703125" style="18" customWidth="1"/>
    <col min="13565" max="13565" width="3" style="18" customWidth="1"/>
    <col min="13566" max="13566" width="4.28515625" style="18" customWidth="1"/>
    <col min="13567" max="13567" width="4.140625" style="18" customWidth="1"/>
    <col min="13568" max="13568" width="5.140625" style="18" customWidth="1"/>
    <col min="13569" max="13569" width="5.7109375" style="18" customWidth="1"/>
    <col min="13570" max="13570" width="51.85546875" style="18" customWidth="1"/>
    <col min="13571" max="13573" width="12.5703125" style="18" customWidth="1"/>
    <col min="13574" max="13816" width="9.140625" style="18"/>
    <col min="13817" max="13817" width="3.85546875" style="18" customWidth="1"/>
    <col min="13818" max="13818" width="4.42578125" style="18" customWidth="1"/>
    <col min="13819" max="13819" width="2.5703125" style="18" customWidth="1"/>
    <col min="13820" max="13820" width="3.5703125" style="18" customWidth="1"/>
    <col min="13821" max="13821" width="3" style="18" customWidth="1"/>
    <col min="13822" max="13822" width="4.28515625" style="18" customWidth="1"/>
    <col min="13823" max="13823" width="4.140625" style="18" customWidth="1"/>
    <col min="13824" max="13824" width="5.140625" style="18" customWidth="1"/>
    <col min="13825" max="13825" width="5.7109375" style="18" customWidth="1"/>
    <col min="13826" max="13826" width="51.85546875" style="18" customWidth="1"/>
    <col min="13827" max="13829" width="12.5703125" style="18" customWidth="1"/>
    <col min="13830" max="14072" width="9.140625" style="18"/>
    <col min="14073" max="14073" width="3.85546875" style="18" customWidth="1"/>
    <col min="14074" max="14074" width="4.42578125" style="18" customWidth="1"/>
    <col min="14075" max="14075" width="2.5703125" style="18" customWidth="1"/>
    <col min="14076" max="14076" width="3.5703125" style="18" customWidth="1"/>
    <col min="14077" max="14077" width="3" style="18" customWidth="1"/>
    <col min="14078" max="14078" width="4.28515625" style="18" customWidth="1"/>
    <col min="14079" max="14079" width="4.140625" style="18" customWidth="1"/>
    <col min="14080" max="14080" width="5.140625" style="18" customWidth="1"/>
    <col min="14081" max="14081" width="5.7109375" style="18" customWidth="1"/>
    <col min="14082" max="14082" width="51.85546875" style="18" customWidth="1"/>
    <col min="14083" max="14085" width="12.5703125" style="18" customWidth="1"/>
    <col min="14086" max="14328" width="9.140625" style="18"/>
    <col min="14329" max="14329" width="3.85546875" style="18" customWidth="1"/>
    <col min="14330" max="14330" width="4.42578125" style="18" customWidth="1"/>
    <col min="14331" max="14331" width="2.5703125" style="18" customWidth="1"/>
    <col min="14332" max="14332" width="3.5703125" style="18" customWidth="1"/>
    <col min="14333" max="14333" width="3" style="18" customWidth="1"/>
    <col min="14334" max="14334" width="4.28515625" style="18" customWidth="1"/>
    <col min="14335" max="14335" width="4.140625" style="18" customWidth="1"/>
    <col min="14336" max="14336" width="5.140625" style="18" customWidth="1"/>
    <col min="14337" max="14337" width="5.7109375" style="18" customWidth="1"/>
    <col min="14338" max="14338" width="51.85546875" style="18" customWidth="1"/>
    <col min="14339" max="14341" width="12.5703125" style="18" customWidth="1"/>
    <col min="14342" max="14584" width="9.140625" style="18"/>
    <col min="14585" max="14585" width="3.85546875" style="18" customWidth="1"/>
    <col min="14586" max="14586" width="4.42578125" style="18" customWidth="1"/>
    <col min="14587" max="14587" width="2.5703125" style="18" customWidth="1"/>
    <col min="14588" max="14588" width="3.5703125" style="18" customWidth="1"/>
    <col min="14589" max="14589" width="3" style="18" customWidth="1"/>
    <col min="14590" max="14590" width="4.28515625" style="18" customWidth="1"/>
    <col min="14591" max="14591" width="4.140625" style="18" customWidth="1"/>
    <col min="14592" max="14592" width="5.140625" style="18" customWidth="1"/>
    <col min="14593" max="14593" width="5.7109375" style="18" customWidth="1"/>
    <col min="14594" max="14594" width="51.85546875" style="18" customWidth="1"/>
    <col min="14595" max="14597" width="12.5703125" style="18" customWidth="1"/>
    <col min="14598" max="14840" width="9.140625" style="18"/>
    <col min="14841" max="14841" width="3.85546875" style="18" customWidth="1"/>
    <col min="14842" max="14842" width="4.42578125" style="18" customWidth="1"/>
    <col min="14843" max="14843" width="2.5703125" style="18" customWidth="1"/>
    <col min="14844" max="14844" width="3.5703125" style="18" customWidth="1"/>
    <col min="14845" max="14845" width="3" style="18" customWidth="1"/>
    <col min="14846" max="14846" width="4.28515625" style="18" customWidth="1"/>
    <col min="14847" max="14847" width="4.140625" style="18" customWidth="1"/>
    <col min="14848" max="14848" width="5.140625" style="18" customWidth="1"/>
    <col min="14849" max="14849" width="5.7109375" style="18" customWidth="1"/>
    <col min="14850" max="14850" width="51.85546875" style="18" customWidth="1"/>
    <col min="14851" max="14853" width="12.5703125" style="18" customWidth="1"/>
    <col min="14854" max="15096" width="9.140625" style="18"/>
    <col min="15097" max="15097" width="3.85546875" style="18" customWidth="1"/>
    <col min="15098" max="15098" width="4.42578125" style="18" customWidth="1"/>
    <col min="15099" max="15099" width="2.5703125" style="18" customWidth="1"/>
    <col min="15100" max="15100" width="3.5703125" style="18" customWidth="1"/>
    <col min="15101" max="15101" width="3" style="18" customWidth="1"/>
    <col min="15102" max="15102" width="4.28515625" style="18" customWidth="1"/>
    <col min="15103" max="15103" width="4.140625" style="18" customWidth="1"/>
    <col min="15104" max="15104" width="5.140625" style="18" customWidth="1"/>
    <col min="15105" max="15105" width="5.7109375" style="18" customWidth="1"/>
    <col min="15106" max="15106" width="51.85546875" style="18" customWidth="1"/>
    <col min="15107" max="15109" width="12.5703125" style="18" customWidth="1"/>
    <col min="15110" max="15352" width="9.140625" style="18"/>
    <col min="15353" max="15353" width="3.85546875" style="18" customWidth="1"/>
    <col min="15354" max="15354" width="4.42578125" style="18" customWidth="1"/>
    <col min="15355" max="15355" width="2.5703125" style="18" customWidth="1"/>
    <col min="15356" max="15356" width="3.5703125" style="18" customWidth="1"/>
    <col min="15357" max="15357" width="3" style="18" customWidth="1"/>
    <col min="15358" max="15358" width="4.28515625" style="18" customWidth="1"/>
    <col min="15359" max="15359" width="4.140625" style="18" customWidth="1"/>
    <col min="15360" max="15360" width="5.140625" style="18" customWidth="1"/>
    <col min="15361" max="15361" width="5.7109375" style="18" customWidth="1"/>
    <col min="15362" max="15362" width="51.85546875" style="18" customWidth="1"/>
    <col min="15363" max="15365" width="12.5703125" style="18" customWidth="1"/>
    <col min="15366" max="15608" width="9.140625" style="18"/>
    <col min="15609" max="15609" width="3.85546875" style="18" customWidth="1"/>
    <col min="15610" max="15610" width="4.42578125" style="18" customWidth="1"/>
    <col min="15611" max="15611" width="2.5703125" style="18" customWidth="1"/>
    <col min="15612" max="15612" width="3.5703125" style="18" customWidth="1"/>
    <col min="15613" max="15613" width="3" style="18" customWidth="1"/>
    <col min="15614" max="15614" width="4.28515625" style="18" customWidth="1"/>
    <col min="15615" max="15615" width="4.140625" style="18" customWidth="1"/>
    <col min="15616" max="15616" width="5.140625" style="18" customWidth="1"/>
    <col min="15617" max="15617" width="5.7109375" style="18" customWidth="1"/>
    <col min="15618" max="15618" width="51.85546875" style="18" customWidth="1"/>
    <col min="15619" max="15621" width="12.5703125" style="18" customWidth="1"/>
    <col min="15622" max="15864" width="9.140625" style="18"/>
    <col min="15865" max="15865" width="3.85546875" style="18" customWidth="1"/>
    <col min="15866" max="15866" width="4.42578125" style="18" customWidth="1"/>
    <col min="15867" max="15867" width="2.5703125" style="18" customWidth="1"/>
    <col min="15868" max="15868" width="3.5703125" style="18" customWidth="1"/>
    <col min="15869" max="15869" width="3" style="18" customWidth="1"/>
    <col min="15870" max="15870" width="4.28515625" style="18" customWidth="1"/>
    <col min="15871" max="15871" width="4.140625" style="18" customWidth="1"/>
    <col min="15872" max="15872" width="5.140625" style="18" customWidth="1"/>
    <col min="15873" max="15873" width="5.7109375" style="18" customWidth="1"/>
    <col min="15874" max="15874" width="51.85546875" style="18" customWidth="1"/>
    <col min="15875" max="15877" width="12.5703125" style="18" customWidth="1"/>
    <col min="15878" max="16120" width="9.140625" style="18"/>
    <col min="16121" max="16121" width="3.85546875" style="18" customWidth="1"/>
    <col min="16122" max="16122" width="4.42578125" style="18" customWidth="1"/>
    <col min="16123" max="16123" width="2.5703125" style="18" customWidth="1"/>
    <col min="16124" max="16124" width="3.5703125" style="18" customWidth="1"/>
    <col min="16125" max="16125" width="3" style="18" customWidth="1"/>
    <col min="16126" max="16126" width="4.28515625" style="18" customWidth="1"/>
    <col min="16127" max="16127" width="4.140625" style="18" customWidth="1"/>
    <col min="16128" max="16128" width="5.140625" style="18" customWidth="1"/>
    <col min="16129" max="16129" width="5.7109375" style="18" customWidth="1"/>
    <col min="16130" max="16130" width="51.85546875" style="18" customWidth="1"/>
    <col min="16131" max="16133" width="12.5703125" style="18" customWidth="1"/>
    <col min="16134" max="16384" width="9.140625" style="18"/>
  </cols>
  <sheetData>
    <row r="1" spans="1:13" s="5" customFormat="1" ht="16.899999999999999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3"/>
      <c r="L1" s="3"/>
      <c r="M1" s="4" t="s">
        <v>0</v>
      </c>
    </row>
    <row r="2" spans="1:13" s="5" customFormat="1" ht="15.75" customHeight="1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38" t="s">
        <v>1</v>
      </c>
      <c r="L2" s="38"/>
      <c r="M2" s="38"/>
    </row>
    <row r="3" spans="1:13" s="5" customFormat="1" ht="15.75" customHeight="1" x14ac:dyDescent="0.2">
      <c r="A3" s="1"/>
      <c r="B3" s="2"/>
      <c r="C3" s="2"/>
      <c r="D3" s="2"/>
      <c r="E3" s="2"/>
      <c r="F3" s="2"/>
      <c r="G3" s="2"/>
      <c r="H3" s="2"/>
      <c r="I3" s="2"/>
      <c r="J3" s="2"/>
      <c r="K3" s="38" t="s">
        <v>2</v>
      </c>
      <c r="L3" s="38"/>
      <c r="M3" s="38"/>
    </row>
    <row r="4" spans="1:13" s="5" customFormat="1" ht="14.25" customHeight="1" x14ac:dyDescent="0.2">
      <c r="A4" s="1"/>
      <c r="B4" s="2"/>
      <c r="C4" s="2"/>
      <c r="D4" s="2"/>
      <c r="E4" s="2"/>
      <c r="F4" s="2"/>
      <c r="G4" s="2"/>
      <c r="H4" s="2"/>
      <c r="I4" s="2"/>
      <c r="J4" s="2"/>
      <c r="K4" s="3"/>
      <c r="L4" s="1"/>
      <c r="M4" s="6" t="s">
        <v>158</v>
      </c>
    </row>
    <row r="5" spans="1:13" s="5" customFormat="1" ht="16.5" customHeight="1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1"/>
      <c r="L5" s="1"/>
      <c r="M5" s="1"/>
    </row>
    <row r="6" spans="1:13" s="5" customFormat="1" ht="15.75" customHeight="1" x14ac:dyDescent="0.2">
      <c r="A6" s="39" t="s">
        <v>3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</row>
    <row r="7" spans="1:13" s="5" customFormat="1" ht="14.25" customHeight="1" x14ac:dyDescent="0.2">
      <c r="A7" s="1"/>
      <c r="B7" s="2"/>
      <c r="C7" s="2"/>
      <c r="D7" s="2"/>
      <c r="E7" s="2"/>
      <c r="F7" s="2"/>
      <c r="G7" s="2"/>
      <c r="H7" s="2"/>
      <c r="I7" s="2"/>
      <c r="J7" s="2"/>
      <c r="K7" s="1"/>
      <c r="L7" s="1"/>
      <c r="M7" s="1"/>
    </row>
    <row r="8" spans="1:13" s="5" customFormat="1" ht="15.75" customHeight="1" x14ac:dyDescent="0.2">
      <c r="A8" s="1"/>
      <c r="B8" s="2"/>
      <c r="C8" s="2"/>
      <c r="D8" s="2"/>
      <c r="E8" s="2"/>
      <c r="F8" s="2"/>
      <c r="G8" s="2"/>
      <c r="H8" s="2"/>
      <c r="I8" s="2"/>
      <c r="J8" s="2"/>
      <c r="K8" s="1"/>
      <c r="L8" s="1"/>
      <c r="M8" s="7" t="s">
        <v>4</v>
      </c>
    </row>
    <row r="9" spans="1:13" s="5" customFormat="1" ht="15" customHeight="1" x14ac:dyDescent="0.2">
      <c r="A9" s="40" t="s">
        <v>5</v>
      </c>
      <c r="B9" s="41" t="s">
        <v>6</v>
      </c>
      <c r="C9" s="42"/>
      <c r="D9" s="42"/>
      <c r="E9" s="42"/>
      <c r="F9" s="42"/>
      <c r="G9" s="42"/>
      <c r="H9" s="42"/>
      <c r="I9" s="43"/>
      <c r="J9" s="44" t="s">
        <v>7</v>
      </c>
      <c r="K9" s="45" t="s">
        <v>8</v>
      </c>
      <c r="L9" s="45" t="s">
        <v>9</v>
      </c>
      <c r="M9" s="45" t="s">
        <v>10</v>
      </c>
    </row>
    <row r="10" spans="1:13" s="5" customFormat="1" ht="138" customHeight="1" x14ac:dyDescent="0.2">
      <c r="A10" s="40"/>
      <c r="B10" s="8" t="s">
        <v>11</v>
      </c>
      <c r="C10" s="8" t="s">
        <v>12</v>
      </c>
      <c r="D10" s="8" t="s">
        <v>13</v>
      </c>
      <c r="E10" s="8" t="s">
        <v>14</v>
      </c>
      <c r="F10" s="8" t="s">
        <v>15</v>
      </c>
      <c r="G10" s="8" t="s">
        <v>16</v>
      </c>
      <c r="H10" s="8" t="s">
        <v>17</v>
      </c>
      <c r="I10" s="8" t="s">
        <v>18</v>
      </c>
      <c r="J10" s="45"/>
      <c r="K10" s="45"/>
      <c r="L10" s="45"/>
      <c r="M10" s="45"/>
    </row>
    <row r="11" spans="1:13" s="5" customFormat="1" ht="12.95" customHeight="1" x14ac:dyDescent="0.2">
      <c r="A11" s="9"/>
      <c r="B11" s="10">
        <v>1</v>
      </c>
      <c r="C11" s="11">
        <v>2</v>
      </c>
      <c r="D11" s="11">
        <v>3</v>
      </c>
      <c r="E11" s="11">
        <v>4</v>
      </c>
      <c r="F11" s="11">
        <v>5</v>
      </c>
      <c r="G11" s="11">
        <v>6</v>
      </c>
      <c r="H11" s="11">
        <v>7</v>
      </c>
      <c r="I11" s="11">
        <v>8</v>
      </c>
      <c r="J11" s="11">
        <v>9</v>
      </c>
      <c r="K11" s="12">
        <v>10</v>
      </c>
      <c r="L11" s="12">
        <v>11</v>
      </c>
      <c r="M11" s="12">
        <v>12</v>
      </c>
    </row>
    <row r="12" spans="1:13" ht="14.25" customHeight="1" x14ac:dyDescent="0.2">
      <c r="A12" s="13" t="s">
        <v>19</v>
      </c>
      <c r="B12" s="14" t="s">
        <v>20</v>
      </c>
      <c r="C12" s="15" t="s">
        <v>19</v>
      </c>
      <c r="D12" s="15" t="s">
        <v>21</v>
      </c>
      <c r="E12" s="15" t="s">
        <v>21</v>
      </c>
      <c r="F12" s="15" t="s">
        <v>20</v>
      </c>
      <c r="G12" s="15" t="s">
        <v>21</v>
      </c>
      <c r="H12" s="15" t="s">
        <v>22</v>
      </c>
      <c r="I12" s="15" t="s">
        <v>20</v>
      </c>
      <c r="J12" s="16" t="s">
        <v>23</v>
      </c>
      <c r="K12" s="17">
        <f>SUM(K13,K35,K42)</f>
        <v>2542.3000000000002</v>
      </c>
      <c r="L12" s="17">
        <f>SUM(L13,L35,L42)</f>
        <v>2145.4999999999995</v>
      </c>
      <c r="M12" s="17">
        <f>SUM(M13,M35,M42)</f>
        <v>2185.1</v>
      </c>
    </row>
    <row r="13" spans="1:13" ht="14.25" customHeight="1" x14ac:dyDescent="0.2">
      <c r="A13" s="13" t="s">
        <v>24</v>
      </c>
      <c r="B13" s="14" t="s">
        <v>25</v>
      </c>
      <c r="C13" s="15" t="s">
        <v>19</v>
      </c>
      <c r="D13" s="15" t="s">
        <v>26</v>
      </c>
      <c r="E13" s="15" t="s">
        <v>21</v>
      </c>
      <c r="F13" s="15" t="s">
        <v>20</v>
      </c>
      <c r="G13" s="15" t="s">
        <v>21</v>
      </c>
      <c r="H13" s="15" t="s">
        <v>22</v>
      </c>
      <c r="I13" s="15" t="s">
        <v>20</v>
      </c>
      <c r="J13" s="16" t="s">
        <v>27</v>
      </c>
      <c r="K13" s="17">
        <f>SUM(K14,K16,K21,K24,K32)</f>
        <v>2321.5</v>
      </c>
      <c r="L13" s="17">
        <f>SUM(L14,L16,L21,L24,L32)</f>
        <v>2078.3999999999996</v>
      </c>
      <c r="M13" s="17">
        <f>SUM(M14,M16,M21,M24,M32)</f>
        <v>2118</v>
      </c>
    </row>
    <row r="14" spans="1:13" ht="14.25" customHeight="1" x14ac:dyDescent="0.2">
      <c r="A14" s="13" t="s">
        <v>28</v>
      </c>
      <c r="B14" s="14" t="s">
        <v>25</v>
      </c>
      <c r="C14" s="15" t="s">
        <v>19</v>
      </c>
      <c r="D14" s="15" t="s">
        <v>26</v>
      </c>
      <c r="E14" s="15" t="s">
        <v>29</v>
      </c>
      <c r="F14" s="15" t="s">
        <v>20</v>
      </c>
      <c r="G14" s="15" t="s">
        <v>26</v>
      </c>
      <c r="H14" s="15" t="s">
        <v>22</v>
      </c>
      <c r="I14" s="15" t="s">
        <v>30</v>
      </c>
      <c r="J14" s="19" t="s">
        <v>31</v>
      </c>
      <c r="K14" s="20">
        <f>SUM(K15)</f>
        <v>299.2</v>
      </c>
      <c r="L14" s="20">
        <f>SUM(L15)</f>
        <v>342.7</v>
      </c>
      <c r="M14" s="20">
        <f>SUM(M15)</f>
        <v>363.9</v>
      </c>
    </row>
    <row r="15" spans="1:13" ht="67.5" customHeight="1" x14ac:dyDescent="0.2">
      <c r="A15" s="13" t="s">
        <v>32</v>
      </c>
      <c r="B15" s="14" t="s">
        <v>25</v>
      </c>
      <c r="C15" s="15" t="s">
        <v>19</v>
      </c>
      <c r="D15" s="15" t="s">
        <v>26</v>
      </c>
      <c r="E15" s="15" t="s">
        <v>29</v>
      </c>
      <c r="F15" s="15" t="s">
        <v>33</v>
      </c>
      <c r="G15" s="15" t="s">
        <v>26</v>
      </c>
      <c r="H15" s="15" t="s">
        <v>22</v>
      </c>
      <c r="I15" s="15" t="s">
        <v>30</v>
      </c>
      <c r="J15" s="19" t="s">
        <v>34</v>
      </c>
      <c r="K15" s="31">
        <f>324.2-25</f>
        <v>299.2</v>
      </c>
      <c r="L15" s="31">
        <v>342.7</v>
      </c>
      <c r="M15" s="31">
        <v>363.9</v>
      </c>
    </row>
    <row r="16" spans="1:13" ht="27.75" customHeight="1" x14ac:dyDescent="0.2">
      <c r="A16" s="13" t="s">
        <v>35</v>
      </c>
      <c r="B16" s="14" t="s">
        <v>20</v>
      </c>
      <c r="C16" s="15" t="s">
        <v>19</v>
      </c>
      <c r="D16" s="15" t="s">
        <v>36</v>
      </c>
      <c r="E16" s="15" t="s">
        <v>21</v>
      </c>
      <c r="F16" s="15" t="s">
        <v>20</v>
      </c>
      <c r="G16" s="15" t="s">
        <v>21</v>
      </c>
      <c r="H16" s="15" t="s">
        <v>22</v>
      </c>
      <c r="I16" s="15" t="s">
        <v>20</v>
      </c>
      <c r="J16" s="16" t="s">
        <v>37</v>
      </c>
      <c r="K16" s="17">
        <f>SUM(K17:K20)</f>
        <v>834.80000000000007</v>
      </c>
      <c r="L16" s="17">
        <f>SUM(L17:L20)</f>
        <v>879.69999999999993</v>
      </c>
      <c r="M16" s="17">
        <f>SUM(M17:M20)</f>
        <v>928.59999999999991</v>
      </c>
    </row>
    <row r="17" spans="1:13" ht="91.5" customHeight="1" x14ac:dyDescent="0.2">
      <c r="A17" s="13" t="s">
        <v>38</v>
      </c>
      <c r="B17" s="14" t="s">
        <v>39</v>
      </c>
      <c r="C17" s="15" t="s">
        <v>19</v>
      </c>
      <c r="D17" s="15" t="s">
        <v>36</v>
      </c>
      <c r="E17" s="15" t="s">
        <v>29</v>
      </c>
      <c r="F17" s="15" t="s">
        <v>40</v>
      </c>
      <c r="G17" s="15" t="s">
        <v>26</v>
      </c>
      <c r="H17" s="15" t="s">
        <v>22</v>
      </c>
      <c r="I17" s="15" t="s">
        <v>30</v>
      </c>
      <c r="J17" s="19" t="s">
        <v>41</v>
      </c>
      <c r="K17" s="31">
        <v>383.3</v>
      </c>
      <c r="L17" s="31">
        <v>404.4</v>
      </c>
      <c r="M17" s="31">
        <v>429.9</v>
      </c>
    </row>
    <row r="18" spans="1:13" ht="110.65" customHeight="1" x14ac:dyDescent="0.2">
      <c r="A18" s="13" t="s">
        <v>42</v>
      </c>
      <c r="B18" s="14" t="s">
        <v>39</v>
      </c>
      <c r="C18" s="15" t="s">
        <v>19</v>
      </c>
      <c r="D18" s="15" t="s">
        <v>36</v>
      </c>
      <c r="E18" s="15" t="s">
        <v>29</v>
      </c>
      <c r="F18" s="15" t="s">
        <v>43</v>
      </c>
      <c r="G18" s="15" t="s">
        <v>26</v>
      </c>
      <c r="H18" s="15" t="s">
        <v>22</v>
      </c>
      <c r="I18" s="15" t="s">
        <v>30</v>
      </c>
      <c r="J18" s="19" t="s">
        <v>44</v>
      </c>
      <c r="K18" s="31">
        <v>2.2000000000000002</v>
      </c>
      <c r="L18" s="31">
        <v>2.2999999999999998</v>
      </c>
      <c r="M18" s="31">
        <v>2.4</v>
      </c>
    </row>
    <row r="19" spans="1:13" ht="105" customHeight="1" x14ac:dyDescent="0.2">
      <c r="A19" s="13" t="s">
        <v>45</v>
      </c>
      <c r="B19" s="14" t="s">
        <v>39</v>
      </c>
      <c r="C19" s="15" t="s">
        <v>19</v>
      </c>
      <c r="D19" s="15" t="s">
        <v>36</v>
      </c>
      <c r="E19" s="15" t="s">
        <v>29</v>
      </c>
      <c r="F19" s="15" t="s">
        <v>46</v>
      </c>
      <c r="G19" s="15" t="s">
        <v>26</v>
      </c>
      <c r="H19" s="15" t="s">
        <v>22</v>
      </c>
      <c r="I19" s="15" t="s">
        <v>30</v>
      </c>
      <c r="J19" s="19" t="s">
        <v>47</v>
      </c>
      <c r="K19" s="31">
        <v>504.2</v>
      </c>
      <c r="L19" s="31">
        <v>530.6</v>
      </c>
      <c r="M19" s="31">
        <v>562.29999999999995</v>
      </c>
    </row>
    <row r="20" spans="1:13" ht="104.25" customHeight="1" x14ac:dyDescent="0.2">
      <c r="A20" s="13" t="s">
        <v>48</v>
      </c>
      <c r="B20" s="14" t="s">
        <v>39</v>
      </c>
      <c r="C20" s="15" t="s">
        <v>19</v>
      </c>
      <c r="D20" s="15" t="s">
        <v>36</v>
      </c>
      <c r="E20" s="15" t="s">
        <v>29</v>
      </c>
      <c r="F20" s="15" t="s">
        <v>49</v>
      </c>
      <c r="G20" s="15" t="s">
        <v>26</v>
      </c>
      <c r="H20" s="15" t="s">
        <v>22</v>
      </c>
      <c r="I20" s="15" t="s">
        <v>30</v>
      </c>
      <c r="J20" s="19" t="s">
        <v>50</v>
      </c>
      <c r="K20" s="31">
        <v>-54.9</v>
      </c>
      <c r="L20" s="31">
        <v>-57.6</v>
      </c>
      <c r="M20" s="31">
        <v>-66</v>
      </c>
    </row>
    <row r="21" spans="1:13" ht="14.25" customHeight="1" x14ac:dyDescent="0.2">
      <c r="A21" s="13" t="s">
        <v>51</v>
      </c>
      <c r="B21" s="14" t="s">
        <v>25</v>
      </c>
      <c r="C21" s="15" t="s">
        <v>19</v>
      </c>
      <c r="D21" s="15" t="s">
        <v>52</v>
      </c>
      <c r="E21" s="15" t="s">
        <v>21</v>
      </c>
      <c r="F21" s="15" t="s">
        <v>20</v>
      </c>
      <c r="G21" s="15" t="s">
        <v>21</v>
      </c>
      <c r="H21" s="15" t="s">
        <v>22</v>
      </c>
      <c r="I21" s="15" t="s">
        <v>20</v>
      </c>
      <c r="J21" s="16" t="s">
        <v>53</v>
      </c>
      <c r="K21" s="17">
        <f t="shared" ref="K21:M22" si="0">SUM(K22)</f>
        <v>332.5</v>
      </c>
      <c r="L21" s="17">
        <f t="shared" si="0"/>
        <v>44.8</v>
      </c>
      <c r="M21" s="17">
        <f t="shared" si="0"/>
        <v>46.3</v>
      </c>
    </row>
    <row r="22" spans="1:13" ht="16.899999999999999" customHeight="1" x14ac:dyDescent="0.2">
      <c r="A22" s="13" t="s">
        <v>54</v>
      </c>
      <c r="B22" s="14" t="s">
        <v>25</v>
      </c>
      <c r="C22" s="14" t="s">
        <v>19</v>
      </c>
      <c r="D22" s="14" t="s">
        <v>52</v>
      </c>
      <c r="E22" s="14" t="s">
        <v>36</v>
      </c>
      <c r="F22" s="14" t="s">
        <v>20</v>
      </c>
      <c r="G22" s="14" t="s">
        <v>26</v>
      </c>
      <c r="H22" s="14" t="s">
        <v>22</v>
      </c>
      <c r="I22" s="14" t="s">
        <v>30</v>
      </c>
      <c r="J22" s="22" t="s">
        <v>55</v>
      </c>
      <c r="K22" s="23">
        <f t="shared" si="0"/>
        <v>332.5</v>
      </c>
      <c r="L22" s="23">
        <f t="shared" si="0"/>
        <v>44.8</v>
      </c>
      <c r="M22" s="23">
        <f t="shared" si="0"/>
        <v>46.3</v>
      </c>
    </row>
    <row r="23" spans="1:13" ht="19.350000000000001" customHeight="1" x14ac:dyDescent="0.2">
      <c r="A23" s="13" t="s">
        <v>56</v>
      </c>
      <c r="B23" s="14" t="s">
        <v>25</v>
      </c>
      <c r="C23" s="14" t="s">
        <v>19</v>
      </c>
      <c r="D23" s="14" t="s">
        <v>52</v>
      </c>
      <c r="E23" s="14" t="s">
        <v>36</v>
      </c>
      <c r="F23" s="14" t="s">
        <v>33</v>
      </c>
      <c r="G23" s="14" t="s">
        <v>26</v>
      </c>
      <c r="H23" s="14" t="s">
        <v>22</v>
      </c>
      <c r="I23" s="14" t="s">
        <v>30</v>
      </c>
      <c r="J23" s="24" t="s">
        <v>55</v>
      </c>
      <c r="K23" s="31">
        <f>43.4+289.1</f>
        <v>332.5</v>
      </c>
      <c r="L23" s="31">
        <v>44.8</v>
      </c>
      <c r="M23" s="31">
        <v>46.3</v>
      </c>
    </row>
    <row r="24" spans="1:13" ht="14.25" customHeight="1" x14ac:dyDescent="0.2">
      <c r="A24" s="13" t="s">
        <v>57</v>
      </c>
      <c r="B24" s="14" t="s">
        <v>25</v>
      </c>
      <c r="C24" s="15" t="s">
        <v>19</v>
      </c>
      <c r="D24" s="15" t="s">
        <v>58</v>
      </c>
      <c r="E24" s="15" t="s">
        <v>21</v>
      </c>
      <c r="F24" s="15" t="s">
        <v>20</v>
      </c>
      <c r="G24" s="15" t="s">
        <v>21</v>
      </c>
      <c r="H24" s="15" t="s">
        <v>22</v>
      </c>
      <c r="I24" s="15" t="s">
        <v>20</v>
      </c>
      <c r="J24" s="16" t="s">
        <v>59</v>
      </c>
      <c r="K24" s="17">
        <f>SUM(K25,K27)</f>
        <v>855</v>
      </c>
      <c r="L24" s="17">
        <f>SUM(L25,L27)</f>
        <v>809.2</v>
      </c>
      <c r="M24" s="17">
        <f>SUM(M25,M27)</f>
        <v>777.19999999999993</v>
      </c>
    </row>
    <row r="25" spans="1:13" ht="14.25" customHeight="1" x14ac:dyDescent="0.2">
      <c r="A25" s="13" t="s">
        <v>60</v>
      </c>
      <c r="B25" s="14" t="s">
        <v>25</v>
      </c>
      <c r="C25" s="15" t="s">
        <v>19</v>
      </c>
      <c r="D25" s="15" t="s">
        <v>58</v>
      </c>
      <c r="E25" s="15" t="s">
        <v>26</v>
      </c>
      <c r="F25" s="15" t="s">
        <v>20</v>
      </c>
      <c r="G25" s="15" t="s">
        <v>21</v>
      </c>
      <c r="H25" s="15" t="s">
        <v>22</v>
      </c>
      <c r="I25" s="15" t="s">
        <v>30</v>
      </c>
      <c r="J25" s="25" t="s">
        <v>61</v>
      </c>
      <c r="K25" s="26">
        <f>SUM(K26)</f>
        <v>66.099999999999994</v>
      </c>
      <c r="L25" s="26">
        <f>SUM(L26)</f>
        <v>67.5</v>
      </c>
      <c r="M25" s="26">
        <f>SUM(M26)</f>
        <v>68.900000000000006</v>
      </c>
    </row>
    <row r="26" spans="1:13" ht="41.1" customHeight="1" x14ac:dyDescent="0.2">
      <c r="A26" s="13" t="s">
        <v>62</v>
      </c>
      <c r="B26" s="14" t="s">
        <v>25</v>
      </c>
      <c r="C26" s="15" t="s">
        <v>19</v>
      </c>
      <c r="D26" s="15" t="s">
        <v>58</v>
      </c>
      <c r="E26" s="15" t="s">
        <v>26</v>
      </c>
      <c r="F26" s="15" t="s">
        <v>63</v>
      </c>
      <c r="G26" s="15" t="s">
        <v>51</v>
      </c>
      <c r="H26" s="15" t="s">
        <v>22</v>
      </c>
      <c r="I26" s="15" t="s">
        <v>30</v>
      </c>
      <c r="J26" s="19" t="s">
        <v>64</v>
      </c>
      <c r="K26" s="31">
        <v>66.099999999999994</v>
      </c>
      <c r="L26" s="31">
        <v>67.5</v>
      </c>
      <c r="M26" s="31">
        <v>68.900000000000006</v>
      </c>
    </row>
    <row r="27" spans="1:13" ht="17.45" customHeight="1" x14ac:dyDescent="0.2">
      <c r="A27" s="13" t="s">
        <v>65</v>
      </c>
      <c r="B27" s="14" t="s">
        <v>25</v>
      </c>
      <c r="C27" s="15" t="s">
        <v>19</v>
      </c>
      <c r="D27" s="15" t="s">
        <v>58</v>
      </c>
      <c r="E27" s="15" t="s">
        <v>21</v>
      </c>
      <c r="F27" s="15" t="s">
        <v>20</v>
      </c>
      <c r="G27" s="15" t="s">
        <v>21</v>
      </c>
      <c r="H27" s="15" t="s">
        <v>22</v>
      </c>
      <c r="I27" s="15" t="s">
        <v>30</v>
      </c>
      <c r="J27" s="25" t="s">
        <v>66</v>
      </c>
      <c r="K27" s="26">
        <f>SUM(K28,K30)</f>
        <v>788.9</v>
      </c>
      <c r="L27" s="26">
        <f>SUM(L28,L30)</f>
        <v>741.7</v>
      </c>
      <c r="M27" s="26">
        <f>SUM(M28,M30)</f>
        <v>708.3</v>
      </c>
    </row>
    <row r="28" spans="1:13" ht="18.600000000000001" customHeight="1" x14ac:dyDescent="0.2">
      <c r="A28" s="13" t="s">
        <v>67</v>
      </c>
      <c r="B28" s="14" t="s">
        <v>25</v>
      </c>
      <c r="C28" s="15" t="s">
        <v>19</v>
      </c>
      <c r="D28" s="15" t="s">
        <v>58</v>
      </c>
      <c r="E28" s="15" t="s">
        <v>58</v>
      </c>
      <c r="F28" s="15" t="s">
        <v>63</v>
      </c>
      <c r="G28" s="15" t="s">
        <v>21</v>
      </c>
      <c r="H28" s="15" t="s">
        <v>22</v>
      </c>
      <c r="I28" s="15" t="s">
        <v>30</v>
      </c>
      <c r="J28" s="19" t="s">
        <v>68</v>
      </c>
      <c r="K28" s="20">
        <f>SUM(K29)</f>
        <v>788.9</v>
      </c>
      <c r="L28" s="20">
        <f>SUM(L29)</f>
        <v>279.60000000000002</v>
      </c>
      <c r="M28" s="20">
        <f>SUM(M29)</f>
        <v>280.2</v>
      </c>
    </row>
    <row r="29" spans="1:13" ht="30.95" customHeight="1" x14ac:dyDescent="0.2">
      <c r="A29" s="13" t="s">
        <v>69</v>
      </c>
      <c r="B29" s="14" t="s">
        <v>25</v>
      </c>
      <c r="C29" s="15" t="s">
        <v>19</v>
      </c>
      <c r="D29" s="15" t="s">
        <v>58</v>
      </c>
      <c r="E29" s="15" t="s">
        <v>58</v>
      </c>
      <c r="F29" s="15" t="s">
        <v>70</v>
      </c>
      <c r="G29" s="15" t="s">
        <v>51</v>
      </c>
      <c r="H29" s="15" t="s">
        <v>22</v>
      </c>
      <c r="I29" s="15" t="s">
        <v>30</v>
      </c>
      <c r="J29" s="19" t="s">
        <v>71</v>
      </c>
      <c r="K29" s="31">
        <f>279+509.9</f>
        <v>788.9</v>
      </c>
      <c r="L29" s="31">
        <v>279.60000000000002</v>
      </c>
      <c r="M29" s="31">
        <v>280.2</v>
      </c>
    </row>
    <row r="30" spans="1:13" ht="21.95" customHeight="1" x14ac:dyDescent="0.2">
      <c r="A30" s="13" t="s">
        <v>72</v>
      </c>
      <c r="B30" s="14" t="s">
        <v>25</v>
      </c>
      <c r="C30" s="15" t="s">
        <v>19</v>
      </c>
      <c r="D30" s="15" t="s">
        <v>58</v>
      </c>
      <c r="E30" s="15" t="s">
        <v>58</v>
      </c>
      <c r="F30" s="15" t="s">
        <v>73</v>
      </c>
      <c r="G30" s="15" t="s">
        <v>21</v>
      </c>
      <c r="H30" s="15" t="s">
        <v>22</v>
      </c>
      <c r="I30" s="15" t="s">
        <v>30</v>
      </c>
      <c r="J30" s="19" t="s">
        <v>74</v>
      </c>
      <c r="K30" s="17">
        <f>SUM(K31)</f>
        <v>0</v>
      </c>
      <c r="L30" s="17">
        <f>SUM(L31)</f>
        <v>462.1</v>
      </c>
      <c r="M30" s="17">
        <f>SUM(M31)</f>
        <v>428.1</v>
      </c>
    </row>
    <row r="31" spans="1:13" ht="37.35" customHeight="1" x14ac:dyDescent="0.2">
      <c r="A31" s="13" t="s">
        <v>75</v>
      </c>
      <c r="B31" s="14" t="s">
        <v>25</v>
      </c>
      <c r="C31" s="15" t="s">
        <v>19</v>
      </c>
      <c r="D31" s="15" t="s">
        <v>58</v>
      </c>
      <c r="E31" s="15" t="s">
        <v>58</v>
      </c>
      <c r="F31" s="15" t="s">
        <v>76</v>
      </c>
      <c r="G31" s="15" t="s">
        <v>51</v>
      </c>
      <c r="H31" s="15" t="s">
        <v>22</v>
      </c>
      <c r="I31" s="15" t="s">
        <v>30</v>
      </c>
      <c r="J31" s="19" t="s">
        <v>77</v>
      </c>
      <c r="K31" s="31">
        <f>498.7-498.7</f>
        <v>0</v>
      </c>
      <c r="L31" s="31">
        <v>462.1</v>
      </c>
      <c r="M31" s="31">
        <v>428.1</v>
      </c>
    </row>
    <row r="32" spans="1:13" ht="15" customHeight="1" x14ac:dyDescent="0.2">
      <c r="A32" s="13" t="s">
        <v>78</v>
      </c>
      <c r="B32" s="14" t="s">
        <v>20</v>
      </c>
      <c r="C32" s="15" t="s">
        <v>19</v>
      </c>
      <c r="D32" s="15" t="s">
        <v>79</v>
      </c>
      <c r="E32" s="15" t="s">
        <v>21</v>
      </c>
      <c r="F32" s="15" t="s">
        <v>20</v>
      </c>
      <c r="G32" s="15" t="s">
        <v>21</v>
      </c>
      <c r="H32" s="15" t="s">
        <v>22</v>
      </c>
      <c r="I32" s="15" t="s">
        <v>20</v>
      </c>
      <c r="J32" s="16" t="s">
        <v>80</v>
      </c>
      <c r="K32" s="17">
        <f t="shared" ref="K32:M33" si="1">SUM(K33)</f>
        <v>0</v>
      </c>
      <c r="L32" s="17">
        <f t="shared" si="1"/>
        <v>2</v>
      </c>
      <c r="M32" s="17">
        <f t="shared" si="1"/>
        <v>2</v>
      </c>
    </row>
    <row r="33" spans="1:13" ht="54.6" customHeight="1" x14ac:dyDescent="0.2">
      <c r="A33" s="13" t="s">
        <v>81</v>
      </c>
      <c r="B33" s="14" t="s">
        <v>82</v>
      </c>
      <c r="C33" s="15" t="s">
        <v>19</v>
      </c>
      <c r="D33" s="15" t="s">
        <v>79</v>
      </c>
      <c r="E33" s="15" t="s">
        <v>83</v>
      </c>
      <c r="F33" s="15" t="s">
        <v>20</v>
      </c>
      <c r="G33" s="15" t="s">
        <v>26</v>
      </c>
      <c r="H33" s="15" t="s">
        <v>22</v>
      </c>
      <c r="I33" s="15" t="s">
        <v>30</v>
      </c>
      <c r="J33" s="19" t="s">
        <v>84</v>
      </c>
      <c r="K33" s="20">
        <f t="shared" si="1"/>
        <v>0</v>
      </c>
      <c r="L33" s="20">
        <f t="shared" si="1"/>
        <v>2</v>
      </c>
      <c r="M33" s="20">
        <f t="shared" si="1"/>
        <v>2</v>
      </c>
    </row>
    <row r="34" spans="1:13" ht="40.5" customHeight="1" x14ac:dyDescent="0.2">
      <c r="A34" s="13" t="s">
        <v>85</v>
      </c>
      <c r="B34" s="14" t="s">
        <v>82</v>
      </c>
      <c r="C34" s="15" t="s">
        <v>19</v>
      </c>
      <c r="D34" s="15" t="s">
        <v>79</v>
      </c>
      <c r="E34" s="15" t="s">
        <v>83</v>
      </c>
      <c r="F34" s="15" t="s">
        <v>86</v>
      </c>
      <c r="G34" s="15" t="s">
        <v>26</v>
      </c>
      <c r="H34" s="15" t="s">
        <v>22</v>
      </c>
      <c r="I34" s="15" t="s">
        <v>30</v>
      </c>
      <c r="J34" s="19" t="s">
        <v>87</v>
      </c>
      <c r="K34" s="31">
        <f>2-2</f>
        <v>0</v>
      </c>
      <c r="L34" s="31">
        <v>2</v>
      </c>
      <c r="M34" s="31">
        <v>2</v>
      </c>
    </row>
    <row r="35" spans="1:13" ht="40.5" customHeight="1" x14ac:dyDescent="0.2">
      <c r="A35" s="13" t="s">
        <v>88</v>
      </c>
      <c r="B35" s="14" t="s">
        <v>82</v>
      </c>
      <c r="C35" s="15" t="s">
        <v>19</v>
      </c>
      <c r="D35" s="15" t="s">
        <v>54</v>
      </c>
      <c r="E35" s="15" t="s">
        <v>21</v>
      </c>
      <c r="F35" s="15" t="s">
        <v>20</v>
      </c>
      <c r="G35" s="15" t="s">
        <v>21</v>
      </c>
      <c r="H35" s="15" t="s">
        <v>22</v>
      </c>
      <c r="I35" s="15" t="s">
        <v>20</v>
      </c>
      <c r="J35" s="16" t="s">
        <v>89</v>
      </c>
      <c r="K35" s="17">
        <f>SUM(K38,K47)</f>
        <v>220.8</v>
      </c>
      <c r="L35" s="17">
        <f t="shared" ref="L35:M35" si="2">SUM(L38,L47)</f>
        <v>67.099999999999994</v>
      </c>
      <c r="M35" s="17">
        <f t="shared" si="2"/>
        <v>67.099999999999994</v>
      </c>
    </row>
    <row r="36" spans="1:13" ht="67.5" hidden="1" customHeight="1" x14ac:dyDescent="0.2">
      <c r="A36" s="13" t="s">
        <v>90</v>
      </c>
      <c r="B36" s="14" t="s">
        <v>82</v>
      </c>
      <c r="C36" s="15" t="s">
        <v>19</v>
      </c>
      <c r="D36" s="15" t="s">
        <v>54</v>
      </c>
      <c r="E36" s="15" t="s">
        <v>52</v>
      </c>
      <c r="F36" s="15" t="s">
        <v>86</v>
      </c>
      <c r="G36" s="15" t="s">
        <v>21</v>
      </c>
      <c r="H36" s="15" t="s">
        <v>22</v>
      </c>
      <c r="I36" s="15" t="s">
        <v>91</v>
      </c>
      <c r="J36" s="19" t="s">
        <v>92</v>
      </c>
      <c r="K36" s="20">
        <f>SUM(K37)</f>
        <v>0</v>
      </c>
      <c r="L36" s="20">
        <f>SUM(L37)</f>
        <v>0</v>
      </c>
      <c r="M36" s="20">
        <f>SUM(M37)</f>
        <v>0</v>
      </c>
    </row>
    <row r="37" spans="1:13" ht="60.4" hidden="1" customHeight="1" x14ac:dyDescent="0.2">
      <c r="A37" s="13" t="s">
        <v>93</v>
      </c>
      <c r="B37" s="14" t="s">
        <v>82</v>
      </c>
      <c r="C37" s="15" t="s">
        <v>19</v>
      </c>
      <c r="D37" s="15" t="s">
        <v>54</v>
      </c>
      <c r="E37" s="15" t="s">
        <v>52</v>
      </c>
      <c r="F37" s="15" t="s">
        <v>94</v>
      </c>
      <c r="G37" s="15" t="s">
        <v>51</v>
      </c>
      <c r="H37" s="15" t="s">
        <v>22</v>
      </c>
      <c r="I37" s="15" t="s">
        <v>91</v>
      </c>
      <c r="J37" s="19" t="s">
        <v>95</v>
      </c>
      <c r="K37" s="20"/>
      <c r="L37" s="20"/>
      <c r="M37" s="20"/>
    </row>
    <row r="38" spans="1:13" ht="78.75" customHeight="1" x14ac:dyDescent="0.2">
      <c r="A38" s="13" t="s">
        <v>90</v>
      </c>
      <c r="B38" s="14" t="s">
        <v>82</v>
      </c>
      <c r="C38" s="15" t="s">
        <v>19</v>
      </c>
      <c r="D38" s="15" t="s">
        <v>54</v>
      </c>
      <c r="E38" s="15" t="s">
        <v>52</v>
      </c>
      <c r="F38" s="15" t="s">
        <v>63</v>
      </c>
      <c r="G38" s="15" t="s">
        <v>21</v>
      </c>
      <c r="H38" s="15" t="s">
        <v>22</v>
      </c>
      <c r="I38" s="15" t="s">
        <v>91</v>
      </c>
      <c r="J38" s="19" t="s">
        <v>97</v>
      </c>
      <c r="K38" s="20">
        <f>SUM(K39)</f>
        <v>22.799999999999997</v>
      </c>
      <c r="L38" s="20">
        <f>SUM(L39)</f>
        <v>67.099999999999994</v>
      </c>
      <c r="M38" s="20">
        <f>SUM(M39)</f>
        <v>67.099999999999994</v>
      </c>
    </row>
    <row r="39" spans="1:13" ht="66.75" customHeight="1" x14ac:dyDescent="0.2">
      <c r="A39" s="13" t="s">
        <v>93</v>
      </c>
      <c r="B39" s="14" t="s">
        <v>82</v>
      </c>
      <c r="C39" s="15" t="s">
        <v>19</v>
      </c>
      <c r="D39" s="15" t="s">
        <v>54</v>
      </c>
      <c r="E39" s="15" t="s">
        <v>52</v>
      </c>
      <c r="F39" s="15" t="s">
        <v>99</v>
      </c>
      <c r="G39" s="15" t="s">
        <v>51</v>
      </c>
      <c r="H39" s="15" t="s">
        <v>22</v>
      </c>
      <c r="I39" s="15" t="s">
        <v>91</v>
      </c>
      <c r="J39" s="19" t="s">
        <v>100</v>
      </c>
      <c r="K39" s="31">
        <f>67.1-44.3</f>
        <v>22.799999999999997</v>
      </c>
      <c r="L39" s="32">
        <v>67.099999999999994</v>
      </c>
      <c r="M39" s="31">
        <v>67.099999999999994</v>
      </c>
    </row>
    <row r="40" spans="1:13" ht="72.599999999999994" hidden="1" customHeight="1" x14ac:dyDescent="0.2">
      <c r="A40" s="13" t="s">
        <v>101</v>
      </c>
      <c r="B40" s="14" t="s">
        <v>82</v>
      </c>
      <c r="C40" s="15" t="s">
        <v>19</v>
      </c>
      <c r="D40" s="15" t="s">
        <v>54</v>
      </c>
      <c r="E40" s="15" t="s">
        <v>102</v>
      </c>
      <c r="F40" s="15" t="s">
        <v>103</v>
      </c>
      <c r="G40" s="15" t="s">
        <v>21</v>
      </c>
      <c r="H40" s="15" t="s">
        <v>22</v>
      </c>
      <c r="I40" s="15" t="s">
        <v>91</v>
      </c>
      <c r="J40" s="19" t="s">
        <v>104</v>
      </c>
      <c r="K40" s="20">
        <f>SUM(K41)</f>
        <v>0</v>
      </c>
      <c r="L40" s="27">
        <f>SUM(L41)</f>
        <v>0</v>
      </c>
      <c r="M40" s="20">
        <f>SUM(M41)</f>
        <v>0</v>
      </c>
    </row>
    <row r="41" spans="1:13" ht="51.75" hidden="1" customHeight="1" x14ac:dyDescent="0.2">
      <c r="A41" s="13" t="s">
        <v>105</v>
      </c>
      <c r="B41" s="14" t="s">
        <v>82</v>
      </c>
      <c r="C41" s="15" t="s">
        <v>19</v>
      </c>
      <c r="D41" s="15" t="s">
        <v>54</v>
      </c>
      <c r="E41" s="15" t="s">
        <v>102</v>
      </c>
      <c r="F41" s="15" t="s">
        <v>103</v>
      </c>
      <c r="G41" s="15" t="s">
        <v>51</v>
      </c>
      <c r="H41" s="15" t="s">
        <v>22</v>
      </c>
      <c r="I41" s="15" t="s">
        <v>91</v>
      </c>
      <c r="J41" s="19" t="s">
        <v>106</v>
      </c>
      <c r="K41" s="20"/>
      <c r="L41" s="27"/>
      <c r="M41" s="20"/>
    </row>
    <row r="42" spans="1:13" ht="41.25" hidden="1" customHeight="1" x14ac:dyDescent="0.2">
      <c r="A42" s="13" t="s">
        <v>107</v>
      </c>
      <c r="B42" s="14" t="s">
        <v>82</v>
      </c>
      <c r="C42" s="15" t="s">
        <v>19</v>
      </c>
      <c r="D42" s="15" t="s">
        <v>57</v>
      </c>
      <c r="E42" s="15" t="s">
        <v>21</v>
      </c>
      <c r="F42" s="15" t="s">
        <v>20</v>
      </c>
      <c r="G42" s="15" t="s">
        <v>21</v>
      </c>
      <c r="H42" s="15" t="s">
        <v>22</v>
      </c>
      <c r="I42" s="15" t="s">
        <v>20</v>
      </c>
      <c r="J42" s="16" t="s">
        <v>108</v>
      </c>
      <c r="K42" s="17">
        <f>SUM(K43,K45)</f>
        <v>0</v>
      </c>
      <c r="L42" s="17">
        <f>SUM(L43,L45)</f>
        <v>0</v>
      </c>
      <c r="M42" s="17">
        <f>SUM(M43,M45)</f>
        <v>0</v>
      </c>
    </row>
    <row r="43" spans="1:13" ht="48" hidden="1" customHeight="1" x14ac:dyDescent="0.2">
      <c r="A43" s="13" t="s">
        <v>109</v>
      </c>
      <c r="B43" s="14" t="s">
        <v>82</v>
      </c>
      <c r="C43" s="15" t="s">
        <v>19</v>
      </c>
      <c r="D43" s="15" t="s">
        <v>57</v>
      </c>
      <c r="E43" s="15" t="s">
        <v>21</v>
      </c>
      <c r="F43" s="15" t="s">
        <v>20</v>
      </c>
      <c r="G43" s="15" t="s">
        <v>21</v>
      </c>
      <c r="H43" s="15" t="s">
        <v>22</v>
      </c>
      <c r="I43" s="15" t="s">
        <v>110</v>
      </c>
      <c r="J43" s="19" t="s">
        <v>111</v>
      </c>
      <c r="K43" s="20">
        <f>SUM(K44)</f>
        <v>0</v>
      </c>
      <c r="L43" s="20">
        <f>SUM(L44)</f>
        <v>0</v>
      </c>
      <c r="M43" s="20">
        <f>SUM(M44)</f>
        <v>0</v>
      </c>
    </row>
    <row r="44" spans="1:13" ht="44.25" hidden="1" customHeight="1" x14ac:dyDescent="0.2">
      <c r="A44" s="13" t="s">
        <v>112</v>
      </c>
      <c r="B44" s="14" t="s">
        <v>82</v>
      </c>
      <c r="C44" s="15" t="s">
        <v>19</v>
      </c>
      <c r="D44" s="15" t="s">
        <v>57</v>
      </c>
      <c r="E44" s="15" t="s">
        <v>29</v>
      </c>
      <c r="F44" s="15" t="s">
        <v>113</v>
      </c>
      <c r="G44" s="15" t="s">
        <v>51</v>
      </c>
      <c r="H44" s="15" t="s">
        <v>22</v>
      </c>
      <c r="I44" s="15" t="s">
        <v>110</v>
      </c>
      <c r="J44" s="19" t="s">
        <v>114</v>
      </c>
      <c r="K44" s="20"/>
      <c r="L44" s="20"/>
      <c r="M44" s="20"/>
    </row>
    <row r="45" spans="1:13" ht="39.75" hidden="1" customHeight="1" x14ac:dyDescent="0.2">
      <c r="A45" s="13" t="s">
        <v>115</v>
      </c>
      <c r="B45" s="14" t="s">
        <v>82</v>
      </c>
      <c r="C45" s="15" t="s">
        <v>19</v>
      </c>
      <c r="D45" s="15" t="s">
        <v>57</v>
      </c>
      <c r="E45" s="15" t="s">
        <v>29</v>
      </c>
      <c r="F45" s="15" t="s">
        <v>116</v>
      </c>
      <c r="G45" s="15" t="s">
        <v>21</v>
      </c>
      <c r="H45" s="15" t="s">
        <v>22</v>
      </c>
      <c r="I45" s="15" t="s">
        <v>110</v>
      </c>
      <c r="J45" s="19" t="s">
        <v>117</v>
      </c>
      <c r="K45" s="20">
        <f>SUM(K46)</f>
        <v>0</v>
      </c>
      <c r="L45" s="20">
        <f>SUM(L46)</f>
        <v>0</v>
      </c>
      <c r="M45" s="20">
        <f>SUM(M46)</f>
        <v>0</v>
      </c>
    </row>
    <row r="46" spans="1:13" ht="40.5" hidden="1" customHeight="1" x14ac:dyDescent="0.2">
      <c r="A46" s="13" t="s">
        <v>118</v>
      </c>
      <c r="B46" s="14" t="s">
        <v>82</v>
      </c>
      <c r="C46" s="15" t="s">
        <v>19</v>
      </c>
      <c r="D46" s="15" t="s">
        <v>57</v>
      </c>
      <c r="E46" s="15" t="s">
        <v>29</v>
      </c>
      <c r="F46" s="15" t="s">
        <v>119</v>
      </c>
      <c r="G46" s="15" t="s">
        <v>51</v>
      </c>
      <c r="H46" s="15" t="s">
        <v>22</v>
      </c>
      <c r="I46" s="15" t="s">
        <v>110</v>
      </c>
      <c r="J46" s="19" t="s">
        <v>120</v>
      </c>
      <c r="K46" s="20"/>
      <c r="L46" s="20"/>
      <c r="M46" s="20"/>
    </row>
    <row r="47" spans="1:13" ht="40.5" customHeight="1" x14ac:dyDescent="0.2">
      <c r="A47" s="13" t="s">
        <v>96</v>
      </c>
      <c r="B47" s="14" t="s">
        <v>82</v>
      </c>
      <c r="C47" s="15" t="s">
        <v>19</v>
      </c>
      <c r="D47" s="15" t="s">
        <v>60</v>
      </c>
      <c r="E47" s="15" t="s">
        <v>21</v>
      </c>
      <c r="F47" s="15" t="s">
        <v>20</v>
      </c>
      <c r="G47" s="15" t="s">
        <v>21</v>
      </c>
      <c r="H47" s="15" t="s">
        <v>22</v>
      </c>
      <c r="I47" s="15" t="s">
        <v>122</v>
      </c>
      <c r="J47" s="34" t="s">
        <v>159</v>
      </c>
      <c r="K47" s="17">
        <f>SUM(K48)</f>
        <v>198</v>
      </c>
      <c r="L47" s="17">
        <f t="shared" ref="L47:M47" si="3">SUM(L48)</f>
        <v>0</v>
      </c>
      <c r="M47" s="17">
        <f t="shared" si="3"/>
        <v>0</v>
      </c>
    </row>
    <row r="48" spans="1:13" ht="30.95" customHeight="1" thickBot="1" x14ac:dyDescent="0.25">
      <c r="A48" s="13" t="s">
        <v>98</v>
      </c>
      <c r="B48" s="14" t="s">
        <v>82</v>
      </c>
      <c r="C48" s="15" t="s">
        <v>19</v>
      </c>
      <c r="D48" s="15" t="s">
        <v>60</v>
      </c>
      <c r="E48" s="15" t="s">
        <v>29</v>
      </c>
      <c r="F48" s="15" t="s">
        <v>121</v>
      </c>
      <c r="G48" s="15" t="s">
        <v>51</v>
      </c>
      <c r="H48" s="15" t="s">
        <v>22</v>
      </c>
      <c r="I48" s="15" t="s">
        <v>122</v>
      </c>
      <c r="J48" s="28" t="s">
        <v>123</v>
      </c>
      <c r="K48" s="31">
        <v>198</v>
      </c>
      <c r="L48" s="31">
        <v>0</v>
      </c>
      <c r="M48" s="31">
        <v>0</v>
      </c>
    </row>
    <row r="49" spans="1:13" ht="15" customHeight="1" x14ac:dyDescent="0.2">
      <c r="A49" s="13" t="s">
        <v>101</v>
      </c>
      <c r="B49" s="14" t="s">
        <v>82</v>
      </c>
      <c r="C49" s="15" t="s">
        <v>24</v>
      </c>
      <c r="D49" s="15" t="s">
        <v>21</v>
      </c>
      <c r="E49" s="15" t="s">
        <v>21</v>
      </c>
      <c r="F49" s="15" t="s">
        <v>20</v>
      </c>
      <c r="G49" s="15" t="s">
        <v>21</v>
      </c>
      <c r="H49" s="15" t="s">
        <v>22</v>
      </c>
      <c r="I49" s="15" t="s">
        <v>20</v>
      </c>
      <c r="J49" s="16" t="s">
        <v>125</v>
      </c>
      <c r="K49" s="29">
        <f>SUM(K50,K63)</f>
        <v>7801.9</v>
      </c>
      <c r="L49" s="29">
        <f>SUM(L50,L63)</f>
        <v>3195.5</v>
      </c>
      <c r="M49" s="29">
        <f>SUM(M50,M63)</f>
        <v>3921.1</v>
      </c>
    </row>
    <row r="50" spans="1:13" ht="27.75" customHeight="1" x14ac:dyDescent="0.2">
      <c r="A50" s="13" t="s">
        <v>105</v>
      </c>
      <c r="B50" s="14" t="s">
        <v>82</v>
      </c>
      <c r="C50" s="15" t="s">
        <v>24</v>
      </c>
      <c r="D50" s="15" t="s">
        <v>29</v>
      </c>
      <c r="E50" s="15" t="s">
        <v>21</v>
      </c>
      <c r="F50" s="15" t="s">
        <v>20</v>
      </c>
      <c r="G50" s="15" t="s">
        <v>21</v>
      </c>
      <c r="H50" s="15" t="s">
        <v>22</v>
      </c>
      <c r="I50" s="15" t="s">
        <v>20</v>
      </c>
      <c r="J50" s="16" t="s">
        <v>127</v>
      </c>
      <c r="K50" s="29">
        <f>SUM(K51,K54,K56,K61)</f>
        <v>7801.9</v>
      </c>
      <c r="L50" s="29">
        <f>SUM(L51,L54,L56,L61)</f>
        <v>3195.5</v>
      </c>
      <c r="M50" s="29">
        <f>SUM(M51,M54,M56,M61)</f>
        <v>3921.1</v>
      </c>
    </row>
    <row r="51" spans="1:13" ht="27.75" customHeight="1" x14ac:dyDescent="0.2">
      <c r="A51" s="13" t="s">
        <v>107</v>
      </c>
      <c r="B51" s="14" t="s">
        <v>82</v>
      </c>
      <c r="C51" s="15" t="s">
        <v>24</v>
      </c>
      <c r="D51" s="15" t="s">
        <v>29</v>
      </c>
      <c r="E51" s="15" t="s">
        <v>65</v>
      </c>
      <c r="F51" s="15" t="s">
        <v>20</v>
      </c>
      <c r="G51" s="15" t="s">
        <v>21</v>
      </c>
      <c r="H51" s="15" t="s">
        <v>22</v>
      </c>
      <c r="I51" s="15" t="s">
        <v>129</v>
      </c>
      <c r="J51" s="16" t="s">
        <v>130</v>
      </c>
      <c r="K51" s="17">
        <f t="shared" ref="K51:M52" si="4">SUM(K52)</f>
        <v>3372.9</v>
      </c>
      <c r="L51" s="17">
        <f t="shared" si="4"/>
        <v>3084.3</v>
      </c>
      <c r="M51" s="17">
        <f t="shared" si="4"/>
        <v>3805.5</v>
      </c>
    </row>
    <row r="52" spans="1:13" ht="31.5" customHeight="1" x14ac:dyDescent="0.2">
      <c r="A52" s="13" t="s">
        <v>109</v>
      </c>
      <c r="B52" s="14" t="s">
        <v>82</v>
      </c>
      <c r="C52" s="15" t="s">
        <v>24</v>
      </c>
      <c r="D52" s="15" t="s">
        <v>29</v>
      </c>
      <c r="E52" s="15" t="s">
        <v>65</v>
      </c>
      <c r="F52" s="15" t="s">
        <v>132</v>
      </c>
      <c r="G52" s="15" t="s">
        <v>21</v>
      </c>
      <c r="H52" s="15" t="s">
        <v>22</v>
      </c>
      <c r="I52" s="15" t="s">
        <v>129</v>
      </c>
      <c r="J52" s="19" t="s">
        <v>133</v>
      </c>
      <c r="K52" s="20">
        <f t="shared" si="4"/>
        <v>3372.9</v>
      </c>
      <c r="L52" s="20">
        <f t="shared" si="4"/>
        <v>3084.3</v>
      </c>
      <c r="M52" s="20">
        <f t="shared" si="4"/>
        <v>3805.5</v>
      </c>
    </row>
    <row r="53" spans="1:13" ht="30.4" customHeight="1" x14ac:dyDescent="0.2">
      <c r="A53" s="13" t="s">
        <v>112</v>
      </c>
      <c r="B53" s="14" t="s">
        <v>82</v>
      </c>
      <c r="C53" s="15" t="s">
        <v>24</v>
      </c>
      <c r="D53" s="15" t="s">
        <v>29</v>
      </c>
      <c r="E53" s="15" t="s">
        <v>65</v>
      </c>
      <c r="F53" s="15" t="s">
        <v>132</v>
      </c>
      <c r="G53" s="15" t="s">
        <v>51</v>
      </c>
      <c r="H53" s="15" t="s">
        <v>22</v>
      </c>
      <c r="I53" s="15" t="s">
        <v>129</v>
      </c>
      <c r="J53" s="19" t="s">
        <v>135</v>
      </c>
      <c r="K53" s="31">
        <v>3372.9</v>
      </c>
      <c r="L53" s="31">
        <v>3084.3</v>
      </c>
      <c r="M53" s="31">
        <v>3805.5</v>
      </c>
    </row>
    <row r="54" spans="1:13" ht="27.75" hidden="1" customHeight="1" x14ac:dyDescent="0.2">
      <c r="A54" s="13" t="s">
        <v>136</v>
      </c>
      <c r="B54" s="14" t="s">
        <v>82</v>
      </c>
      <c r="C54" s="15" t="s">
        <v>24</v>
      </c>
      <c r="D54" s="15" t="s">
        <v>29</v>
      </c>
      <c r="E54" s="15" t="s">
        <v>75</v>
      </c>
      <c r="F54" s="15" t="s">
        <v>20</v>
      </c>
      <c r="G54" s="15" t="s">
        <v>21</v>
      </c>
      <c r="H54" s="15" t="s">
        <v>22</v>
      </c>
      <c r="I54" s="15" t="s">
        <v>129</v>
      </c>
      <c r="J54" s="16" t="s">
        <v>137</v>
      </c>
      <c r="K54" s="17">
        <f>SUM(K55:K55)</f>
        <v>0</v>
      </c>
      <c r="L54" s="17">
        <f>SUM(L55:L55)</f>
        <v>0</v>
      </c>
      <c r="M54" s="17">
        <f>SUM(M55:M55)</f>
        <v>0</v>
      </c>
    </row>
    <row r="55" spans="1:13" ht="26.45" hidden="1" customHeight="1" x14ac:dyDescent="0.2">
      <c r="A55" s="13" t="s">
        <v>138</v>
      </c>
      <c r="B55" s="14" t="s">
        <v>82</v>
      </c>
      <c r="C55" s="15" t="s">
        <v>24</v>
      </c>
      <c r="D55" s="15" t="s">
        <v>29</v>
      </c>
      <c r="E55" s="15" t="s">
        <v>101</v>
      </c>
      <c r="F55" s="15" t="s">
        <v>139</v>
      </c>
      <c r="G55" s="15" t="s">
        <v>51</v>
      </c>
      <c r="H55" s="15" t="s">
        <v>22</v>
      </c>
      <c r="I55" s="15" t="s">
        <v>129</v>
      </c>
      <c r="J55" s="19" t="s">
        <v>140</v>
      </c>
      <c r="K55" s="21">
        <v>0</v>
      </c>
      <c r="L55" s="21">
        <v>0</v>
      </c>
      <c r="M55" s="21">
        <v>0</v>
      </c>
    </row>
    <row r="56" spans="1:13" ht="27" customHeight="1" x14ac:dyDescent="0.2">
      <c r="A56" s="13" t="s">
        <v>115</v>
      </c>
      <c r="B56" s="14" t="s">
        <v>82</v>
      </c>
      <c r="C56" s="15" t="s">
        <v>24</v>
      </c>
      <c r="D56" s="15" t="s">
        <v>29</v>
      </c>
      <c r="E56" s="15" t="s">
        <v>105</v>
      </c>
      <c r="F56" s="15" t="s">
        <v>20</v>
      </c>
      <c r="G56" s="15" t="s">
        <v>21</v>
      </c>
      <c r="H56" s="15" t="s">
        <v>22</v>
      </c>
      <c r="I56" s="15" t="s">
        <v>129</v>
      </c>
      <c r="J56" s="16" t="s">
        <v>141</v>
      </c>
      <c r="K56" s="17">
        <f>K57+K59</f>
        <v>107</v>
      </c>
      <c r="L56" s="17">
        <f t="shared" ref="L56:M56" si="5">L57+L59</f>
        <v>111.19999999999999</v>
      </c>
      <c r="M56" s="17">
        <f t="shared" si="5"/>
        <v>115.6</v>
      </c>
    </row>
    <row r="57" spans="1:13" ht="27" customHeight="1" x14ac:dyDescent="0.2">
      <c r="A57" s="13" t="s">
        <v>118</v>
      </c>
      <c r="B57" s="14" t="s">
        <v>82</v>
      </c>
      <c r="C57" s="15" t="s">
        <v>24</v>
      </c>
      <c r="D57" s="15" t="s">
        <v>29</v>
      </c>
      <c r="E57" s="15" t="s">
        <v>105</v>
      </c>
      <c r="F57" s="15" t="s">
        <v>142</v>
      </c>
      <c r="G57" s="15" t="s">
        <v>21</v>
      </c>
      <c r="H57" s="15" t="s">
        <v>22</v>
      </c>
      <c r="I57" s="15" t="s">
        <v>129</v>
      </c>
      <c r="J57" s="19" t="s">
        <v>143</v>
      </c>
      <c r="K57" s="20">
        <f>SUM(K58)</f>
        <v>0.1</v>
      </c>
      <c r="L57" s="20">
        <f>SUM(L58)</f>
        <v>0.1</v>
      </c>
      <c r="M57" s="20">
        <f>SUM(M58)</f>
        <v>0.1</v>
      </c>
    </row>
    <row r="58" spans="1:13" ht="27" customHeight="1" x14ac:dyDescent="0.2">
      <c r="A58" s="13" t="s">
        <v>124</v>
      </c>
      <c r="B58" s="14" t="s">
        <v>82</v>
      </c>
      <c r="C58" s="15" t="s">
        <v>24</v>
      </c>
      <c r="D58" s="15" t="s">
        <v>29</v>
      </c>
      <c r="E58" s="15" t="s">
        <v>105</v>
      </c>
      <c r="F58" s="15" t="s">
        <v>142</v>
      </c>
      <c r="G58" s="15" t="s">
        <v>51</v>
      </c>
      <c r="H58" s="15" t="s">
        <v>22</v>
      </c>
      <c r="I58" s="15" t="s">
        <v>129</v>
      </c>
      <c r="J58" s="19" t="s">
        <v>144</v>
      </c>
      <c r="K58" s="31">
        <v>0.1</v>
      </c>
      <c r="L58" s="31">
        <v>0.1</v>
      </c>
      <c r="M58" s="31">
        <v>0.1</v>
      </c>
    </row>
    <row r="59" spans="1:13" ht="28.5" customHeight="1" x14ac:dyDescent="0.2">
      <c r="A59" s="13" t="s">
        <v>126</v>
      </c>
      <c r="B59" s="14" t="s">
        <v>82</v>
      </c>
      <c r="C59" s="15" t="s">
        <v>24</v>
      </c>
      <c r="D59" s="15" t="s">
        <v>29</v>
      </c>
      <c r="E59" s="15" t="s">
        <v>118</v>
      </c>
      <c r="F59" s="15" t="s">
        <v>145</v>
      </c>
      <c r="G59" s="15" t="s">
        <v>21</v>
      </c>
      <c r="H59" s="15" t="s">
        <v>22</v>
      </c>
      <c r="I59" s="15" t="s">
        <v>129</v>
      </c>
      <c r="J59" s="19" t="s">
        <v>146</v>
      </c>
      <c r="K59" s="20">
        <f>SUM(K60)</f>
        <v>106.9</v>
      </c>
      <c r="L59" s="20">
        <f>SUM(L60)</f>
        <v>111.1</v>
      </c>
      <c r="M59" s="20">
        <f>SUM(M60)</f>
        <v>115.5</v>
      </c>
    </row>
    <row r="60" spans="1:13" ht="41.25" customHeight="1" x14ac:dyDescent="0.2">
      <c r="A60" s="13" t="s">
        <v>128</v>
      </c>
      <c r="B60" s="14" t="s">
        <v>82</v>
      </c>
      <c r="C60" s="15" t="s">
        <v>24</v>
      </c>
      <c r="D60" s="15" t="s">
        <v>29</v>
      </c>
      <c r="E60" s="15" t="s">
        <v>118</v>
      </c>
      <c r="F60" s="15" t="s">
        <v>145</v>
      </c>
      <c r="G60" s="15" t="s">
        <v>51</v>
      </c>
      <c r="H60" s="15" t="s">
        <v>22</v>
      </c>
      <c r="I60" s="15" t="s">
        <v>129</v>
      </c>
      <c r="J60" s="19" t="s">
        <v>147</v>
      </c>
      <c r="K60" s="31">
        <v>106.9</v>
      </c>
      <c r="L60" s="31">
        <v>111.1</v>
      </c>
      <c r="M60" s="31">
        <v>115.5</v>
      </c>
    </row>
    <row r="61" spans="1:13" ht="15" customHeight="1" x14ac:dyDescent="0.2">
      <c r="A61" s="13" t="s">
        <v>131</v>
      </c>
      <c r="B61" s="14" t="s">
        <v>82</v>
      </c>
      <c r="C61" s="15" t="s">
        <v>24</v>
      </c>
      <c r="D61" s="15" t="s">
        <v>29</v>
      </c>
      <c r="E61" s="15" t="s">
        <v>134</v>
      </c>
      <c r="F61" s="15" t="s">
        <v>20</v>
      </c>
      <c r="G61" s="15" t="s">
        <v>21</v>
      </c>
      <c r="H61" s="15" t="s">
        <v>22</v>
      </c>
      <c r="I61" s="15" t="s">
        <v>129</v>
      </c>
      <c r="J61" s="16" t="s">
        <v>148</v>
      </c>
      <c r="K61" s="17">
        <f>SUM(K62)</f>
        <v>4322</v>
      </c>
      <c r="L61" s="17">
        <f>SUM(L62)</f>
        <v>0</v>
      </c>
      <c r="M61" s="17">
        <f>SUM(M62)</f>
        <v>0</v>
      </c>
    </row>
    <row r="62" spans="1:13" ht="33.4" customHeight="1" x14ac:dyDescent="0.2">
      <c r="A62" s="13" t="s">
        <v>134</v>
      </c>
      <c r="B62" s="14" t="s">
        <v>82</v>
      </c>
      <c r="C62" s="15" t="s">
        <v>24</v>
      </c>
      <c r="D62" s="15" t="s">
        <v>29</v>
      </c>
      <c r="E62" s="15" t="s">
        <v>149</v>
      </c>
      <c r="F62" s="15" t="s">
        <v>150</v>
      </c>
      <c r="G62" s="15" t="s">
        <v>51</v>
      </c>
      <c r="H62" s="15" t="s">
        <v>22</v>
      </c>
      <c r="I62" s="15" t="s">
        <v>129</v>
      </c>
      <c r="J62" s="19" t="s">
        <v>151</v>
      </c>
      <c r="K62" s="33">
        <v>4322</v>
      </c>
      <c r="L62" s="31">
        <v>0</v>
      </c>
      <c r="M62" s="31">
        <v>0</v>
      </c>
    </row>
    <row r="63" spans="1:13" ht="18.600000000000001" hidden="1" customHeight="1" x14ac:dyDescent="0.2">
      <c r="A63" s="13" t="s">
        <v>152</v>
      </c>
      <c r="B63" s="14" t="s">
        <v>82</v>
      </c>
      <c r="C63" s="15" t="s">
        <v>24</v>
      </c>
      <c r="D63" s="15" t="s">
        <v>153</v>
      </c>
      <c r="E63" s="15" t="s">
        <v>52</v>
      </c>
      <c r="F63" s="15" t="s">
        <v>20</v>
      </c>
      <c r="G63" s="15" t="s">
        <v>51</v>
      </c>
      <c r="H63" s="15" t="s">
        <v>22</v>
      </c>
      <c r="I63" s="15" t="s">
        <v>20</v>
      </c>
      <c r="J63" s="16" t="s">
        <v>154</v>
      </c>
      <c r="K63" s="17">
        <f>SUM(K64)</f>
        <v>0</v>
      </c>
      <c r="L63" s="17">
        <f>SUM(L64)</f>
        <v>0</v>
      </c>
      <c r="M63" s="17">
        <f>SUM(M64)</f>
        <v>0</v>
      </c>
    </row>
    <row r="64" spans="1:13" ht="27.75" hidden="1" customHeight="1" x14ac:dyDescent="0.2">
      <c r="A64" s="13" t="s">
        <v>155</v>
      </c>
      <c r="B64" s="14" t="s">
        <v>82</v>
      </c>
      <c r="C64" s="15" t="s">
        <v>24</v>
      </c>
      <c r="D64" s="15" t="s">
        <v>153</v>
      </c>
      <c r="E64" s="15" t="s">
        <v>52</v>
      </c>
      <c r="F64" s="15" t="s">
        <v>63</v>
      </c>
      <c r="G64" s="15" t="s">
        <v>51</v>
      </c>
      <c r="H64" s="15" t="s">
        <v>22</v>
      </c>
      <c r="I64" s="15" t="s">
        <v>129</v>
      </c>
      <c r="J64" s="19" t="s">
        <v>156</v>
      </c>
      <c r="K64" s="20"/>
      <c r="L64" s="20"/>
      <c r="M64" s="20"/>
    </row>
    <row r="65" spans="1:13" ht="15" customHeight="1" x14ac:dyDescent="0.2">
      <c r="A65" s="35" t="s">
        <v>157</v>
      </c>
      <c r="B65" s="36"/>
      <c r="C65" s="36"/>
      <c r="D65" s="36"/>
      <c r="E65" s="36"/>
      <c r="F65" s="36"/>
      <c r="G65" s="36"/>
      <c r="H65" s="36"/>
      <c r="I65" s="36"/>
      <c r="J65" s="37"/>
      <c r="K65" s="29">
        <f>SUM(K12,K49)</f>
        <v>10344.200000000001</v>
      </c>
      <c r="L65" s="29">
        <f>SUM(L12,L49)</f>
        <v>5341</v>
      </c>
      <c r="M65" s="29">
        <f>SUM(M12,M49)</f>
        <v>6106.2</v>
      </c>
    </row>
  </sheetData>
  <autoFilter ref="A11:M65">
    <filterColumn colId="10">
      <filters>
        <filter val="0,1"/>
        <filter val="110,0"/>
        <filter val="110,1"/>
        <filter val="2 048,2"/>
        <filter val="2 115,3"/>
        <filter val="2,0"/>
        <filter val="2,2"/>
        <filter val="279,0"/>
        <filter val="3 372,9"/>
        <filter val="3 775,7"/>
        <filter val="324,2"/>
        <filter val="383,3"/>
        <filter val="43,4"/>
        <filter val="498,7"/>
        <filter val="504,2"/>
        <filter val="-54,9"/>
        <filter val="66,1"/>
        <filter val="67,1"/>
        <filter val="7 258,7"/>
        <filter val="777,7"/>
        <filter val="834,8"/>
        <filter val="843,8"/>
        <filter val="9 374,0"/>
      </filters>
    </filterColumn>
  </autoFilter>
  <mergeCells count="10">
    <mergeCell ref="A65:J65"/>
    <mergeCell ref="K2:M2"/>
    <mergeCell ref="K3:M3"/>
    <mergeCell ref="A6:M6"/>
    <mergeCell ref="A9:A10"/>
    <mergeCell ref="B9:I9"/>
    <mergeCell ref="J9:J10"/>
    <mergeCell ref="K9:K10"/>
    <mergeCell ref="L9:L10"/>
    <mergeCell ref="M9:M10"/>
  </mergeCells>
  <pageMargins left="0.78740157480314965" right="0.39370078740157483" top="0.78740157480314965" bottom="0.78740157480314965" header="0.51181102362204722" footer="0.51181102362204722"/>
  <pageSetup paperSize="9" scale="71" firstPageNumber="78" fitToHeight="4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voloshina_ga</dc:creator>
  <cp:lastModifiedBy>voloshina_ga</cp:lastModifiedBy>
  <dcterms:created xsi:type="dcterms:W3CDTF">2021-12-13T04:03:31Z</dcterms:created>
  <dcterms:modified xsi:type="dcterms:W3CDTF">2021-12-13T05:40:26Z</dcterms:modified>
</cp:coreProperties>
</file>